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5360" windowHeight="8130" tabRatio="827" activeTab="0"/>
  </bookViews>
  <sheets>
    <sheet name="Zhrnutie_rozpoctu" sheetId="1" r:id="rId1"/>
    <sheet name="Celkovy_rozpocet_projektu" sheetId="2" r:id="rId2"/>
    <sheet name="I.Z rozpocet_ziadatel" sheetId="3" r:id="rId3"/>
    <sheet name="I.Z vypocet_rezia" sheetId="4" r:id="rId4"/>
    <sheet name="II.P1 rozpocet_Partner1" sheetId="5" r:id="rId5"/>
    <sheet name="II.P1 vypocet_rezia" sheetId="6" r:id="rId6"/>
    <sheet name="III.P2 rozpocet_Partner2" sheetId="7" r:id="rId7"/>
    <sheet name="III.P2 vypocet_rezia" sheetId="8" r:id="rId8"/>
    <sheet name="IV. Harmonogram_cerpania" sheetId="9" r:id="rId9"/>
  </sheets>
  <externalReferences>
    <externalReference r:id="rId12"/>
  </externalReferences>
  <definedNames>
    <definedName name="_xlnm.Print_Titles" localSheetId="1">'Celkovy_rozpocet_projektu'!$2:$11</definedName>
    <definedName name="_xlnm.Print_Titles" localSheetId="2">'I.Z rozpocet_ziadatel'!$1:$10</definedName>
    <definedName name="_xlnm.Print_Titles" localSheetId="4">'II.P1 rozpocet_Partner1'!$1:$11</definedName>
    <definedName name="_xlnm.Print_Titles" localSheetId="6">'III.P2 rozpocet_Partner2'!$1:$11</definedName>
    <definedName name="_xlnm.Print_Titles" localSheetId="8">'IV. Harmonogram_cerpania'!$A:$A,'IV. Harmonogram_cerpania'!$7:$7</definedName>
    <definedName name="_xlnm.Print_Titles" localSheetId="0">'Zhrnutie_rozpoctu'!$1:$13</definedName>
    <definedName name="_xlnm.Print_Area" localSheetId="1">'Celkovy_rozpocet_projektu'!$A$1:$F$71</definedName>
    <definedName name="_xlnm.Print_Area" localSheetId="2">'I.Z rozpocet_ziadatel'!$A$1:$F$136</definedName>
    <definedName name="_xlnm.Print_Area" localSheetId="3">'I.Z vypocet_rezia'!$A$1:$E$38</definedName>
    <definedName name="_xlnm.Print_Area" localSheetId="4">'II.P1 rozpocet_Partner1'!$A$1:$F$135</definedName>
    <definedName name="_xlnm.Print_Area" localSheetId="5">'II.P1 vypocet_rezia'!$A$1:$E$39</definedName>
    <definedName name="_xlnm.Print_Area" localSheetId="6">'III.P2 rozpocet_Partner2'!$A$1:$F$135</definedName>
    <definedName name="_xlnm.Print_Area" localSheetId="7">'III.P2 vypocet_rezia'!$A$1:$E$38</definedName>
    <definedName name="_xlnm.Print_Area" localSheetId="8">'IV. Harmonogram_cerpania'!$A$1:$J$33</definedName>
    <definedName name="_xlnm.Print_Area" localSheetId="0">'Zhrnutie_rozpoctu'!$A$1:$G$73</definedName>
    <definedName name="Z_3E40286D_5AC0_45B7_A1CE_67033025A549_.wvu.PrintArea" localSheetId="1" hidden="1">'Celkovy_rozpocet_projektu'!$B$5:$F$81</definedName>
    <definedName name="Z_3E40286D_5AC0_45B7_A1CE_67033025A549_.wvu.PrintArea" localSheetId="2" hidden="1">'I.Z rozpocet_ziadatel'!$B$4:$F$95</definedName>
    <definedName name="Z_3E40286D_5AC0_45B7_A1CE_67033025A549_.wvu.PrintArea" localSheetId="4" hidden="1">'II.P1 rozpocet_Partner1'!$B$5:$F$97</definedName>
    <definedName name="Z_3E40286D_5AC0_45B7_A1CE_67033025A549_.wvu.PrintArea" localSheetId="6" hidden="1">'III.P2 rozpocet_Partner2'!$B$5:$F$96</definedName>
  </definedNames>
  <calcPr fullCalcOnLoad="1"/>
</workbook>
</file>

<file path=xl/comments8.xml><?xml version="1.0" encoding="utf-8"?>
<comments xmlns="http://schemas.openxmlformats.org/spreadsheetml/2006/main">
  <authors>
    <author>uzivatel</author>
  </authors>
  <commentList>
    <comment ref="D15" authorId="0">
      <text>
        <r>
          <rPr>
            <b/>
            <sz val="9"/>
            <rFont val="Tahoma"/>
            <family val="2"/>
          </rPr>
          <t xml:space="preserve">zo strany partnera môže byť menej ako dĺžka realizácie projektu
</t>
        </r>
      </text>
    </comment>
  </commentList>
</comments>
</file>

<file path=xl/sharedStrings.xml><?xml version="1.0" encoding="utf-8"?>
<sst xmlns="http://schemas.openxmlformats.org/spreadsheetml/2006/main" count="851" uniqueCount="217">
  <si>
    <t>a</t>
  </si>
  <si>
    <t>b</t>
  </si>
  <si>
    <t>c</t>
  </si>
  <si>
    <t>Merná jednotka</t>
  </si>
  <si>
    <t>Počet jednotiek</t>
  </si>
  <si>
    <t>013</t>
  </si>
  <si>
    <t>018</t>
  </si>
  <si>
    <t>019</t>
  </si>
  <si>
    <t>1</t>
  </si>
  <si>
    <t>02</t>
  </si>
  <si>
    <t>01</t>
  </si>
  <si>
    <t>021</t>
  </si>
  <si>
    <t>022</t>
  </si>
  <si>
    <t>028</t>
  </si>
  <si>
    <t>029</t>
  </si>
  <si>
    <t>2</t>
  </si>
  <si>
    <t>3</t>
  </si>
  <si>
    <t>50</t>
  </si>
  <si>
    <t>501</t>
  </si>
  <si>
    <t>4</t>
  </si>
  <si>
    <t>51</t>
  </si>
  <si>
    <t>512</t>
  </si>
  <si>
    <t>513</t>
  </si>
  <si>
    <t>518</t>
  </si>
  <si>
    <t>5</t>
  </si>
  <si>
    <t>52</t>
  </si>
  <si>
    <t>521</t>
  </si>
  <si>
    <t>524</t>
  </si>
  <si>
    <t>527</t>
  </si>
  <si>
    <t>Softvér</t>
  </si>
  <si>
    <t>Drobný dlhodobý nehmotný majetok</t>
  </si>
  <si>
    <t>Ostatný dlhodobý nehmotný majetok</t>
  </si>
  <si>
    <t>Medzisúčet za skupinu výdavkov 01</t>
  </si>
  <si>
    <t>Samostatné hnuteľné veci a súbory hnuteľných vecí</t>
  </si>
  <si>
    <t>Drobný dlhodobý hmotný majetok</t>
  </si>
  <si>
    <t>Ostatný dlhodobý hmotný majetok</t>
  </si>
  <si>
    <t>Medzisúčet za skupinu výdavkov 02</t>
  </si>
  <si>
    <t>Spotreba materiálu</t>
  </si>
  <si>
    <t>Medzisúčet za skupinu výdavkov 50</t>
  </si>
  <si>
    <t>Služby</t>
  </si>
  <si>
    <t>Medzisúčet za skupinu výdavkov 51</t>
  </si>
  <si>
    <t>Medzisúčet za skupinu výdavkov 52</t>
  </si>
  <si>
    <t>Cestovné</t>
  </si>
  <si>
    <t>Náklady na reprezentáciu</t>
  </si>
  <si>
    <t>023</t>
  </si>
  <si>
    <t>Dopravné prostriedky</t>
  </si>
  <si>
    <t>v EUR</t>
  </si>
  <si>
    <t>Číslo syntetického účtu</t>
  </si>
  <si>
    <t>Druh nákladu</t>
  </si>
  <si>
    <t>Spolu</t>
  </si>
  <si>
    <t>Spotreba energie - voda, plyn, elektrická energia</t>
  </si>
  <si>
    <t>Poštovné poplatky</t>
  </si>
  <si>
    <t>Telekomunikačné poplatky</t>
  </si>
  <si>
    <t>Nájomné</t>
  </si>
  <si>
    <t>Náklady na čistenie, upratovanie</t>
  </si>
  <si>
    <t>Náklady na externé vedenie účtovníctva</t>
  </si>
  <si>
    <t>SPOLU</t>
  </si>
  <si>
    <t>Počet mesiacov realizácie projektu</t>
  </si>
  <si>
    <t>Ostatné služby</t>
  </si>
  <si>
    <t>Osobné náklady</t>
  </si>
  <si>
    <t>Stavby</t>
  </si>
  <si>
    <t xml:space="preserve">ne </t>
  </si>
  <si>
    <t>ano</t>
  </si>
  <si>
    <t xml:space="preserve">                     …………………….……………………………….</t>
  </si>
  <si>
    <t xml:space="preserve"> </t>
  </si>
  <si>
    <t>Názov projektu:</t>
  </si>
  <si>
    <t>Jednotková cena</t>
  </si>
  <si>
    <t>d= (b x c)</t>
  </si>
  <si>
    <t>Celkové výdavky</t>
  </si>
  <si>
    <t>Rozpočtované oprávnené  výdavky projektu</t>
  </si>
  <si>
    <t>priame</t>
  </si>
  <si>
    <t>nepriame</t>
  </si>
  <si>
    <t>-</t>
  </si>
  <si>
    <t xml:space="preserve">II. NEPRIAME VÝDAVKY PROJEKTU </t>
  </si>
  <si>
    <t>Vlastné spolufinancovanie</t>
  </si>
  <si>
    <t>Pridelené indentfikačné číslo projektu:</t>
  </si>
  <si>
    <t>Dlhodobý nehmotný majetok</t>
  </si>
  <si>
    <t>Investičné výdavky projektu</t>
  </si>
  <si>
    <t>Neinvestičné výdavky projektu</t>
  </si>
  <si>
    <t xml:space="preserve">I. PRIAME VÝDAVKY PROJEKTU </t>
  </si>
  <si>
    <t>SPOLU - PRIAME VÝDAVKY PROJEKTU (01+02+03+04+05)</t>
  </si>
  <si>
    <t>54</t>
  </si>
  <si>
    <t>Ostatné náklady</t>
  </si>
  <si>
    <t>549</t>
  </si>
  <si>
    <t>Iné ostatné náklady</t>
  </si>
  <si>
    <t>Medzisúčet za skupinu výdavkov 54</t>
  </si>
  <si>
    <t>na mesiac</t>
  </si>
  <si>
    <t xml:space="preserve">Obdobie realizácie projektu </t>
  </si>
  <si>
    <t>Obdobie realizácie projektu:</t>
  </si>
  <si>
    <t>Počet mesiacov:</t>
  </si>
  <si>
    <t>Oprávnené výdavky projektu</t>
  </si>
  <si>
    <t>Orpávnené výdavky projektu</t>
  </si>
  <si>
    <t>Podiel investičných výdavkov</t>
  </si>
  <si>
    <t>Rozpočet spolu</t>
  </si>
  <si>
    <t>ukončenie projektu</t>
  </si>
  <si>
    <r>
      <t xml:space="preserve">Spolufinancovanie v % </t>
    </r>
    <r>
      <rPr>
        <sz val="8"/>
        <rFont val="Arial CE"/>
        <family val="0"/>
      </rPr>
      <t>(prosím zadajte výšku spolufinancovania - min.10%)</t>
    </r>
  </si>
  <si>
    <t>A. Príjmová časť rozpočtu projektu</t>
  </si>
  <si>
    <t>Miesto</t>
  </si>
  <si>
    <t>Dátum</t>
  </si>
  <si>
    <t>Podpis a pečiatka</t>
  </si>
  <si>
    <t>II. NEPRIAME VÝDAVKY PROJEKTU ( 1+..+5)</t>
  </si>
  <si>
    <t xml:space="preserve">2. Ďalšie zálohové platby </t>
  </si>
  <si>
    <t xml:space="preserve">1. Prvá zálohová platba </t>
  </si>
  <si>
    <t>B. Výdavková časť rozpočtu projektu</t>
  </si>
  <si>
    <t>Rozpočet projektu</t>
  </si>
  <si>
    <t>Zhrnutie rozpočtu</t>
  </si>
  <si>
    <t>Harmonogram čerpania projektu</t>
  </si>
  <si>
    <t>Kontrola</t>
  </si>
  <si>
    <t>Obstaranie stavby</t>
  </si>
  <si>
    <t>Dlhodobý hmotný majetok</t>
  </si>
  <si>
    <t>Spotrebované nákupy</t>
  </si>
  <si>
    <t>Mzdové náklady</t>
  </si>
  <si>
    <t>Zákonné sociálne poistenie</t>
  </si>
  <si>
    <t>Zákonné sociálne náklady</t>
  </si>
  <si>
    <r>
      <t xml:space="preserve">Zoznam priložených tabuliek </t>
    </r>
    <r>
      <rPr>
        <sz val="10"/>
        <rFont val="Arial"/>
        <family val="2"/>
      </rPr>
      <t xml:space="preserve">- </t>
    </r>
    <r>
      <rPr>
        <i/>
        <sz val="8"/>
        <rFont val="Arial"/>
        <family val="2"/>
      </rPr>
      <t>prosím vyznačte priložené</t>
    </r>
  </si>
  <si>
    <r>
      <t xml:space="preserve">Komentár k rozpočtu </t>
    </r>
    <r>
      <rPr>
        <sz val="8"/>
        <rFont val="Arial"/>
        <family val="2"/>
      </rPr>
      <t>(osobitný word dokument)</t>
    </r>
  </si>
  <si>
    <t>A</t>
  </si>
  <si>
    <t>B</t>
  </si>
  <si>
    <t>C</t>
  </si>
  <si>
    <t>A+B</t>
  </si>
  <si>
    <t>D</t>
  </si>
  <si>
    <t>Vyberte z možností</t>
  </si>
  <si>
    <t>Plánované vybrané náklady v období realizácie projektu  (N)</t>
  </si>
  <si>
    <t>Podklady k preukazovaniu spolufinancovania</t>
  </si>
  <si>
    <t>Tabuľka 4. Harmonogram čerpania projektu</t>
  </si>
  <si>
    <t>%</t>
  </si>
  <si>
    <t>Podiel neinvestičných výdavkov</t>
  </si>
  <si>
    <t>Ano</t>
  </si>
  <si>
    <t>Nie</t>
  </si>
  <si>
    <t>A.II. Spolufinancovanie - min. 10 %</t>
  </si>
  <si>
    <t>Zdroj 1 (uveďte názov zdroja a čiastku)</t>
  </si>
  <si>
    <t>Zdroj 2 (uveďte názov zdroja a čiastku)</t>
  </si>
  <si>
    <t>Priame výdavky projektu</t>
  </si>
  <si>
    <t>Žiadateľ (názov)</t>
  </si>
  <si>
    <t>Partner 1 (názov)</t>
  </si>
  <si>
    <t>Partner 2 (názov)</t>
  </si>
  <si>
    <t>Názov Žiadateľa:</t>
  </si>
  <si>
    <t>Počet Partnerov:</t>
  </si>
  <si>
    <t>Názov Partnera 1:</t>
  </si>
  <si>
    <t>Názov Partnera 2:</t>
  </si>
  <si>
    <t>Počet všetkých pracovníkov Žiadateľa/PR  (Z)</t>
  </si>
  <si>
    <t>Počet pracovníkov Žiadateľa/PR zabezpečujúcich realizáciu aktivít a riadenie projektu (P)</t>
  </si>
  <si>
    <t>R = A+B+C</t>
  </si>
  <si>
    <t>Priebežný zostatok finančných prostriedkov</t>
  </si>
  <si>
    <t>ROZPOČET PROJEKTU - časť Žiadateľ SPOLU (I. PRIAME + II. NEPRIAME VÝDAVKY)</t>
  </si>
  <si>
    <t>Tabuľka 1. Výdavky projektu - Žiadateľ</t>
  </si>
  <si>
    <t>I. PRIAME VÝDAVKY PROJEKTU - Partner 1</t>
  </si>
  <si>
    <t>II. NEPRIAME VÝDAVKY PROJEKTU - Partner 1</t>
  </si>
  <si>
    <t>II. NEPRIAME VÝDAVKY PROJEKTU ( 1+..+5) - Partner 1</t>
  </si>
  <si>
    <t>ROZPOČET PROJEKTU - časť Partner 1 SPOLU (I. PRIAME + II. NEPRIAME VÝDAVKY)</t>
  </si>
  <si>
    <t>I. PRIAME VÝDAVKY PROJEKTU - Partner 2</t>
  </si>
  <si>
    <t>II. NEPRIAME VÝDAVKY PROJEKTU - Partner 2</t>
  </si>
  <si>
    <t>II. NEPRIAME VÝDAVKY PROJEKTU ( 1+..+5) - Partner 2</t>
  </si>
  <si>
    <t>ROZPOČET PROJEKTU - časť Partner 2 SPOLU (I. PRIAME + II. NEPRIAME VÝDAVKY)</t>
  </si>
  <si>
    <t>Tabuľka 2. Výdavky projektu - Partner 1</t>
  </si>
  <si>
    <t>Tabuľka 3. Výdavky projektu - Partner 2</t>
  </si>
  <si>
    <t>SPOLU - NEPRIAME VÝDAVKY PROJEKTU ( 1+..+5)</t>
  </si>
  <si>
    <t>ROZPOČET PROJEKTU (I. PRIAME + II. NEPRIAME VÝDAVKY)</t>
  </si>
  <si>
    <t>SÚHRNNÝ  ROZPOČET  PROJEKTU</t>
  </si>
  <si>
    <t>SÚHRNNÝ  ROZPOČET  PODĽA  TYPOV  VÝDAVKOV</t>
  </si>
  <si>
    <t>Réžia</t>
  </si>
  <si>
    <t>Nepriame výdavky</t>
  </si>
  <si>
    <t>Výdavky na riadenie</t>
  </si>
  <si>
    <t>Réžia - podľa výpočtu</t>
  </si>
  <si>
    <t>Výpočet réžie - Žiadateľ</t>
  </si>
  <si>
    <t>Výpočet réžie - Partner 1</t>
  </si>
  <si>
    <t>Výpočet réžie - Partner 2</t>
  </si>
  <si>
    <t>Hodnota režijných výdavkov na pracovníka Žiadateľa/PR = (N/Z)</t>
  </si>
  <si>
    <t>Hodnota režijných výdavkov na projekt H = P x ( N/Z ) podľa výpočtu</t>
  </si>
  <si>
    <r>
      <t xml:space="preserve">Korekcia na oprávnenú hodnotu režijných výdavkov tak,
aby hodnota </t>
    </r>
    <r>
      <rPr>
        <b/>
        <sz val="10"/>
        <rFont val="Arial CE"/>
        <family val="0"/>
      </rPr>
      <t>D =&lt; 10%</t>
    </r>
  </si>
  <si>
    <t>Celkové nepriame výdavky Žiadateľa/PR bez réžie</t>
  </si>
  <si>
    <r>
      <t xml:space="preserve">Celkové </t>
    </r>
    <r>
      <rPr>
        <b/>
        <sz val="10"/>
        <rFont val="Arial CE"/>
        <family val="0"/>
      </rPr>
      <t>nepriame výdavky</t>
    </r>
    <r>
      <rPr>
        <sz val="10"/>
        <rFont val="Arial CE"/>
        <family val="0"/>
      </rPr>
      <t xml:space="preserve"> Žiadateľa/PR</t>
    </r>
  </si>
  <si>
    <r>
      <t xml:space="preserve">Celkové </t>
    </r>
    <r>
      <rPr>
        <b/>
        <sz val="10"/>
        <rFont val="Arial CE"/>
        <family val="0"/>
      </rPr>
      <t>priame výdavky</t>
    </r>
    <r>
      <rPr>
        <sz val="10"/>
        <rFont val="Arial CE"/>
        <family val="0"/>
      </rPr>
      <t xml:space="preserve"> Žiadateľa/PR</t>
    </r>
  </si>
  <si>
    <r>
      <t>Celkové výdavky</t>
    </r>
    <r>
      <rPr>
        <sz val="10"/>
        <rFont val="Arial CE"/>
        <family val="0"/>
      </rPr>
      <t xml:space="preserve"> Žiadateľa/PR </t>
    </r>
  </si>
  <si>
    <t>% podiel nepriamych výdavkov Žiadateľa/PR (A.+B.)/(A.+B.+C.)
(max. 20%)</t>
  </si>
  <si>
    <t>Vybrané prevádzkové náklady organizácie - réžia organizácie Žiadateľa</t>
  </si>
  <si>
    <t>Vybrané prevádzkové náklady organizácie - réžia organizácie Partner 1</t>
  </si>
  <si>
    <t>Vybrané prevádzkové náklady organizácie - réžia organizácie Partner 2</t>
  </si>
  <si>
    <t>Počet všetkých pracovníkov Partnera  (Z)</t>
  </si>
  <si>
    <t>Počet pracovníkov Partnera zabezpečujúcich realizáciu aktivít a riadenie projektu (P)</t>
  </si>
  <si>
    <t>Hodnota režijných výdavkov na pracovníka Partnera = (N/Z)</t>
  </si>
  <si>
    <t>Celkové nepriame výdavky Partner bez réžie</t>
  </si>
  <si>
    <r>
      <t xml:space="preserve">Celkové </t>
    </r>
    <r>
      <rPr>
        <b/>
        <sz val="10"/>
        <rFont val="Arial CE"/>
        <family val="0"/>
      </rPr>
      <t>nepriame výdavky</t>
    </r>
    <r>
      <rPr>
        <sz val="10"/>
        <rFont val="Arial CE"/>
        <family val="0"/>
      </rPr>
      <t xml:space="preserve"> Partner</t>
    </r>
  </si>
  <si>
    <r>
      <t xml:space="preserve">Celkové </t>
    </r>
    <r>
      <rPr>
        <b/>
        <sz val="10"/>
        <rFont val="Arial CE"/>
        <family val="0"/>
      </rPr>
      <t>priame výdavky</t>
    </r>
    <r>
      <rPr>
        <sz val="10"/>
        <rFont val="Arial CE"/>
        <family val="0"/>
      </rPr>
      <t xml:space="preserve"> Partner</t>
    </r>
  </si>
  <si>
    <r>
      <t>Celkové výdavky</t>
    </r>
    <r>
      <rPr>
        <sz val="10"/>
        <rFont val="Arial CE"/>
        <family val="0"/>
      </rPr>
      <t xml:space="preserve"> Partner</t>
    </r>
  </si>
  <si>
    <t>% podiel nepriamych výdavkov Partner (A.+B.)/(A.+B.+C.)
(max. 20%)</t>
  </si>
  <si>
    <t>Počet mesiacov, v ktorých sa partner podieľa na projekte</t>
  </si>
  <si>
    <t>Plánované vybrané náklady v období realizácie projektu Partnera (N)</t>
  </si>
  <si>
    <t>Požadovaný NFP</t>
  </si>
  <si>
    <t>Celkový rozpočet projektu</t>
  </si>
  <si>
    <t>Meno a priezvisko štatutárneho zástupcu Žiadateľa</t>
  </si>
  <si>
    <t>Oblasť podpory:</t>
  </si>
  <si>
    <t>Aktívne občianstvo</t>
  </si>
  <si>
    <t>Ochrana životného prostredia a klimatické zmeny</t>
  </si>
  <si>
    <t>Deti a mládež</t>
  </si>
  <si>
    <t>Rozvoj služieb v sociálnej oblasti</t>
  </si>
  <si>
    <t>Program Aktívne občianstvo a inklúzia</t>
  </si>
  <si>
    <t>Zdroj 3 - Príspevky v naturáliách - max. 50% celkového spolufinancovania</t>
  </si>
  <si>
    <t>A.I. Nenávratný finančný príspevok - 90 %</t>
  </si>
  <si>
    <t>počet mesiacov implementácie projektu v daných kalendárnych reportovacich obdobiach</t>
  </si>
  <si>
    <t>Kalendárne reportovacie obdobia</t>
  </si>
  <si>
    <t>január - apríl 2014</t>
  </si>
  <si>
    <t>január - apríl 2015</t>
  </si>
  <si>
    <t>sept - dec 2013</t>
  </si>
  <si>
    <t>máj - aug 2013</t>
  </si>
  <si>
    <t>máj - aug 2014</t>
  </si>
  <si>
    <t>sept - dec 2014</t>
  </si>
  <si>
    <t>máj - aug 2015</t>
  </si>
  <si>
    <t xml:space="preserve">počet reportovacich období počas implementácie projektu </t>
  </si>
  <si>
    <r>
      <t xml:space="preserve">Korekcia na oprávnenú hodnotu režijných výdavkov tak,
aby hodnota </t>
    </r>
    <r>
      <rPr>
        <b/>
        <sz val="10"/>
        <rFont val="Arial CE"/>
        <family val="0"/>
      </rPr>
      <t>D =&lt; 20%</t>
    </r>
  </si>
  <si>
    <t>výmena okine</t>
  </si>
  <si>
    <t>notebool</t>
  </si>
  <si>
    <t>6</t>
  </si>
  <si>
    <t>SPOLU - PRIAME VÝDAVKY PROJEKTU (01+02+03+04+05+06)</t>
  </si>
  <si>
    <t>SPOLU - PRIAME VÝDAVKY PROJEKTU (01+02+03+04+05+06) - Partner 1</t>
  </si>
  <si>
    <t>SPOLU - PRIAME VÝDAVKY PROJEKTU (01+02+03+04+05+06) - Partner 2</t>
  </si>
  <si>
    <t>3. Financovanie posledných 10 % projektu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</si>
</sst>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0;[Red]0"/>
    <numFmt numFmtId="174" formatCode="#,##0\ &quot;Sk&quot;"/>
    <numFmt numFmtId="175" formatCode="[$€-2]\ #,##0"/>
    <numFmt numFmtId="176" formatCode="[$€-2]\ #,##0.00"/>
    <numFmt numFmtId="177" formatCode="0.0%"/>
    <numFmt numFmtId="178" formatCode="\P\r\a\vd\a;&quot;Pravda&quot;;&quot;Nepravda&quot;"/>
    <numFmt numFmtId="179" formatCode="[$€-2]\ #\ ##,000_);[Red]\([$¥€-2]\ #\ ##,000\)"/>
  </numFmts>
  <fonts count="78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vertAlign val="superscript"/>
      <sz val="8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9"/>
      <name val="Arial CE"/>
      <family val="0"/>
    </font>
    <font>
      <sz val="12"/>
      <name val="Arial CE"/>
      <family val="0"/>
    </font>
    <font>
      <b/>
      <sz val="11"/>
      <name val="Arial"/>
      <family val="2"/>
    </font>
    <font>
      <b/>
      <sz val="12"/>
      <name val="Arial CE"/>
      <family val="0"/>
    </font>
    <font>
      <b/>
      <vertAlign val="superscript"/>
      <sz val="8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Arial CE"/>
      <family val="0"/>
    </font>
    <font>
      <b/>
      <sz val="11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0"/>
    </font>
    <font>
      <i/>
      <sz val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0"/>
      <color rgb="FFC00000"/>
      <name val="Arial CE"/>
      <family val="0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 diagonalUp="1">
      <left style="medium"/>
      <right style="medium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3" borderId="8" applyNumberFormat="0" applyAlignment="0" applyProtection="0"/>
    <xf numFmtId="0" fontId="71" fillId="24" borderId="8" applyNumberFormat="0" applyAlignment="0" applyProtection="0"/>
    <xf numFmtId="0" fontId="72" fillId="24" borderId="9" applyNumberFormat="0" applyAlignment="0" applyProtection="0"/>
    <xf numFmtId="0" fontId="73" fillId="0" borderId="0" applyNumberFormat="0" applyFill="0" applyBorder="0" applyAlignment="0" applyProtection="0"/>
    <xf numFmtId="0" fontId="74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33" borderId="1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wrapText="1"/>
      <protection/>
    </xf>
    <xf numFmtId="49" fontId="4" fillId="33" borderId="11" xfId="0" applyNumberFormat="1" applyFont="1" applyFill="1" applyBorder="1" applyAlignment="1" applyProtection="1">
      <alignment wrapText="1"/>
      <protection/>
    </xf>
    <xf numFmtId="49" fontId="7" fillId="33" borderId="11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72" fontId="0" fillId="0" borderId="12" xfId="0" applyNumberFormat="1" applyBorder="1" applyAlignment="1" applyProtection="1">
      <alignment horizontal="right"/>
      <protection locked="0"/>
    </xf>
    <xf numFmtId="172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2" fontId="0" fillId="0" borderId="14" xfId="0" applyNumberFormat="1" applyBorder="1" applyAlignment="1" applyProtection="1">
      <alignment horizontal="right"/>
      <protection locked="0"/>
    </xf>
    <xf numFmtId="0" fontId="0" fillId="33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172" fontId="6" fillId="33" borderId="16" xfId="0" applyNumberFormat="1" applyFont="1" applyFill="1" applyBorder="1" applyAlignment="1">
      <alignment/>
    </xf>
    <xf numFmtId="0" fontId="3" fillId="0" borderId="0" xfId="45">
      <alignment/>
      <protection/>
    </xf>
    <xf numFmtId="0" fontId="16" fillId="0" borderId="0" xfId="45" applyFont="1" applyAlignment="1">
      <alignment horizontal="justify"/>
      <protection/>
    </xf>
    <xf numFmtId="0" fontId="17" fillId="0" borderId="0" xfId="45" applyFont="1" applyAlignment="1">
      <alignment horizontal="center"/>
      <protection/>
    </xf>
    <xf numFmtId="0" fontId="3" fillId="0" borderId="0" xfId="45" applyFont="1">
      <alignment/>
      <protection/>
    </xf>
    <xf numFmtId="0" fontId="18" fillId="0" borderId="12" xfId="45" applyFont="1" applyBorder="1" applyAlignment="1">
      <alignment horizontal="left"/>
      <protection/>
    </xf>
    <xf numFmtId="0" fontId="20" fillId="0" borderId="0" xfId="45" applyFont="1">
      <alignment/>
      <protection/>
    </xf>
    <xf numFmtId="0" fontId="18" fillId="0" borderId="0" xfId="45" applyFont="1" applyBorder="1" applyAlignment="1">
      <alignment horizontal="center" wrapText="1"/>
      <protection/>
    </xf>
    <xf numFmtId="0" fontId="3" fillId="0" borderId="0" xfId="45" applyFont="1" applyFill="1">
      <alignment/>
      <protection/>
    </xf>
    <xf numFmtId="0" fontId="18" fillId="0" borderId="0" xfId="45" applyFont="1" applyBorder="1" applyAlignment="1">
      <alignment horizontal="left"/>
      <protection/>
    </xf>
    <xf numFmtId="0" fontId="18" fillId="0" borderId="17" xfId="45" applyFont="1" applyBorder="1" applyAlignment="1">
      <alignment horizontal="left"/>
      <protection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6" fillId="0" borderId="0" xfId="0" applyFont="1" applyFill="1" applyBorder="1" applyAlignment="1">
      <alignment wrapText="1"/>
    </xf>
    <xf numFmtId="4" fontId="2" fillId="33" borderId="18" xfId="0" applyNumberFormat="1" applyFont="1" applyFill="1" applyBorder="1" applyAlignment="1" applyProtection="1">
      <alignment/>
      <protection/>
    </xf>
    <xf numFmtId="4" fontId="6" fillId="33" borderId="18" xfId="0" applyNumberFormat="1" applyFont="1" applyFill="1" applyBorder="1" applyAlignment="1" applyProtection="1">
      <alignment/>
      <protection/>
    </xf>
    <xf numFmtId="4" fontId="2" fillId="33" borderId="18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 locked="0"/>
    </xf>
    <xf numFmtId="0" fontId="21" fillId="0" borderId="0" xfId="45" applyFont="1" applyBorder="1" applyAlignment="1">
      <alignment horizontal="center"/>
      <protection/>
    </xf>
    <xf numFmtId="0" fontId="21" fillId="0" borderId="20" xfId="45" applyFont="1" applyBorder="1" applyAlignment="1">
      <alignment horizontal="center"/>
      <protection/>
    </xf>
    <xf numFmtId="0" fontId="3" fillId="0" borderId="0" xfId="45" applyBorder="1">
      <alignment/>
      <protection/>
    </xf>
    <xf numFmtId="0" fontId="18" fillId="0" borderId="0" xfId="45" applyFont="1" applyBorder="1" applyAlignment="1">
      <alignment horizontal="right"/>
      <protection/>
    </xf>
    <xf numFmtId="0" fontId="3" fillId="0" borderId="0" xfId="45" applyFont="1" applyBorder="1">
      <alignment/>
      <protection/>
    </xf>
    <xf numFmtId="0" fontId="20" fillId="0" borderId="0" xfId="45" applyFont="1" applyBorder="1">
      <alignment/>
      <protection/>
    </xf>
    <xf numFmtId="173" fontId="0" fillId="0" borderId="12" xfId="0" applyNumberFormat="1" applyBorder="1" applyAlignment="1" applyProtection="1">
      <alignment horizontal="right"/>
      <protection locked="0"/>
    </xf>
    <xf numFmtId="4" fontId="21" fillId="0" borderId="20" xfId="45" applyNumberFormat="1" applyFont="1" applyBorder="1" applyAlignment="1">
      <alignment horizontal="center"/>
      <protection/>
    </xf>
    <xf numFmtId="4" fontId="18" fillId="0" borderId="20" xfId="45" applyNumberFormat="1" applyFont="1" applyBorder="1" applyAlignment="1">
      <alignment horizontal="center"/>
      <protection/>
    </xf>
    <xf numFmtId="0" fontId="27" fillId="0" borderId="0" xfId="45" applyFont="1" applyBorder="1" applyAlignment="1">
      <alignment horizontal="center"/>
      <protection/>
    </xf>
    <xf numFmtId="0" fontId="28" fillId="0" borderId="0" xfId="45" applyFont="1">
      <alignment/>
      <protection/>
    </xf>
    <xf numFmtId="0" fontId="29" fillId="0" borderId="0" xfId="45" applyFont="1">
      <alignment/>
      <protection/>
    </xf>
    <xf numFmtId="4" fontId="18" fillId="0" borderId="21" xfId="45" applyNumberFormat="1" applyFont="1" applyBorder="1" applyAlignment="1">
      <alignment horizontal="center"/>
      <protection/>
    </xf>
    <xf numFmtId="0" fontId="18" fillId="0" borderId="22" xfId="45" applyFont="1" applyBorder="1" applyAlignment="1">
      <alignment horizontal="center" wrapText="1"/>
      <protection/>
    </xf>
    <xf numFmtId="0" fontId="18" fillId="0" borderId="23" xfId="45" applyFont="1" applyBorder="1" applyAlignment="1">
      <alignment horizontal="center" wrapText="1"/>
      <protection/>
    </xf>
    <xf numFmtId="0" fontId="18" fillId="0" borderId="24" xfId="45" applyFont="1" applyBorder="1" applyAlignment="1">
      <alignment horizontal="center" wrapText="1"/>
      <protection/>
    </xf>
    <xf numFmtId="0" fontId="18" fillId="0" borderId="25" xfId="45" applyFont="1" applyBorder="1" applyAlignment="1">
      <alignment horizontal="center" wrapText="1"/>
      <protection/>
    </xf>
    <xf numFmtId="0" fontId="18" fillId="0" borderId="17" xfId="45" applyFont="1" applyBorder="1" applyAlignment="1">
      <alignment horizontal="center" wrapText="1"/>
      <protection/>
    </xf>
    <xf numFmtId="0" fontId="18" fillId="0" borderId="26" xfId="45" applyFont="1" applyBorder="1" applyAlignment="1">
      <alignment horizontal="center" wrapText="1"/>
      <protection/>
    </xf>
    <xf numFmtId="0" fontId="18" fillId="0" borderId="27" xfId="45" applyFont="1" applyBorder="1" applyAlignment="1">
      <alignment horizontal="center" wrapText="1"/>
      <protection/>
    </xf>
    <xf numFmtId="0" fontId="18" fillId="0" borderId="28" xfId="45" applyFont="1" applyBorder="1" applyAlignment="1">
      <alignment horizontal="center" wrapText="1"/>
      <protection/>
    </xf>
    <xf numFmtId="0" fontId="3" fillId="0" borderId="20" xfId="45" applyBorder="1">
      <alignment/>
      <protection/>
    </xf>
    <xf numFmtId="49" fontId="21" fillId="0" borderId="20" xfId="45" applyNumberFormat="1" applyFont="1" applyBorder="1" applyAlignment="1">
      <alignment horizontal="center"/>
      <protection/>
    </xf>
    <xf numFmtId="49" fontId="18" fillId="0" borderId="20" xfId="45" applyNumberFormat="1" applyFont="1" applyBorder="1" applyAlignment="1">
      <alignment horizontal="right"/>
      <protection/>
    </xf>
    <xf numFmtId="0" fontId="18" fillId="32" borderId="25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21" fillId="0" borderId="20" xfId="45" applyFont="1" applyBorder="1">
      <alignment/>
      <protection/>
    </xf>
    <xf numFmtId="49" fontId="18" fillId="0" borderId="0" xfId="45" applyNumberFormat="1" applyFont="1" applyBorder="1" applyAlignment="1">
      <alignment horizontal="right"/>
      <protection/>
    </xf>
    <xf numFmtId="0" fontId="27" fillId="4" borderId="20" xfId="45" applyFont="1" applyFill="1" applyBorder="1" applyAlignment="1">
      <alignment horizontal="left"/>
      <protection/>
    </xf>
    <xf numFmtId="0" fontId="27" fillId="4" borderId="0" xfId="45" applyFont="1" applyFill="1" applyBorder="1" applyAlignment="1">
      <alignment horizontal="center"/>
      <protection/>
    </xf>
    <xf numFmtId="4" fontId="24" fillId="4" borderId="20" xfId="45" applyNumberFormat="1" applyFont="1" applyFill="1" applyBorder="1" applyAlignment="1">
      <alignment horizontal="center"/>
      <protection/>
    </xf>
    <xf numFmtId="4" fontId="27" fillId="4" borderId="29" xfId="45" applyNumberFormat="1" applyFont="1" applyFill="1" applyBorder="1" applyAlignment="1">
      <alignment/>
      <protection/>
    </xf>
    <xf numFmtId="0" fontId="28" fillId="0" borderId="0" xfId="45" applyFont="1" applyBorder="1">
      <alignment/>
      <protection/>
    </xf>
    <xf numFmtId="0" fontId="29" fillId="0" borderId="0" xfId="45" applyFont="1" applyBorder="1">
      <alignment/>
      <protection/>
    </xf>
    <xf numFmtId="49" fontId="27" fillId="0" borderId="0" xfId="45" applyNumberFormat="1" applyFont="1" applyBorder="1" applyAlignment="1">
      <alignment horizontal="left"/>
      <protection/>
    </xf>
    <xf numFmtId="9" fontId="27" fillId="0" borderId="0" xfId="46" applyFont="1" applyBorder="1" applyAlignment="1">
      <alignment horizontal="center"/>
    </xf>
    <xf numFmtId="9" fontId="27" fillId="0" borderId="12" xfId="46" applyFont="1" applyFill="1" applyBorder="1" applyAlignment="1">
      <alignment horizontal="center"/>
    </xf>
    <xf numFmtId="0" fontId="18" fillId="32" borderId="30" xfId="45" applyFont="1" applyFill="1" applyBorder="1" applyAlignment="1">
      <alignment wrapText="1"/>
      <protection/>
    </xf>
    <xf numFmtId="0" fontId="18" fillId="32" borderId="22" xfId="45" applyFont="1" applyFill="1" applyBorder="1" applyAlignment="1">
      <alignment horizontal="left" wrapText="1"/>
      <protection/>
    </xf>
    <xf numFmtId="0" fontId="30" fillId="32" borderId="24" xfId="45" applyFont="1" applyFill="1" applyBorder="1" applyAlignment="1">
      <alignment horizontal="left" wrapText="1"/>
      <protection/>
    </xf>
    <xf numFmtId="0" fontId="30" fillId="32" borderId="31" xfId="45" applyFont="1" applyFill="1" applyBorder="1" applyAlignment="1">
      <alignment wrapText="1"/>
      <protection/>
    </xf>
    <xf numFmtId="4" fontId="27" fillId="4" borderId="32" xfId="45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175" fontId="0" fillId="0" borderId="34" xfId="0" applyNumberFormat="1" applyBorder="1" applyAlignment="1">
      <alignment/>
    </xf>
    <xf numFmtId="175" fontId="0" fillId="0" borderId="20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25" xfId="0" applyNumberFormat="1" applyBorder="1" applyAlignment="1">
      <alignment/>
    </xf>
    <xf numFmtId="176" fontId="6" fillId="0" borderId="35" xfId="0" applyNumberFormat="1" applyFont="1" applyFill="1" applyBorder="1" applyAlignment="1">
      <alignment/>
    </xf>
    <xf numFmtId="176" fontId="6" fillId="0" borderId="36" xfId="0" applyNumberFormat="1" applyFont="1" applyFill="1" applyBorder="1" applyAlignment="1">
      <alignment/>
    </xf>
    <xf numFmtId="176" fontId="6" fillId="0" borderId="37" xfId="0" applyNumberFormat="1" applyFont="1" applyFill="1" applyBorder="1" applyAlignment="1">
      <alignment/>
    </xf>
    <xf numFmtId="176" fontId="6" fillId="0" borderId="38" xfId="0" applyNumberFormat="1" applyFont="1" applyFill="1" applyBorder="1" applyAlignment="1">
      <alignment/>
    </xf>
    <xf numFmtId="176" fontId="6" fillId="0" borderId="39" xfId="0" applyNumberFormat="1" applyFont="1" applyFill="1" applyBorder="1" applyAlignment="1">
      <alignment/>
    </xf>
    <xf numFmtId="176" fontId="6" fillId="0" borderId="4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41" xfId="0" applyFont="1" applyBorder="1" applyAlignment="1">
      <alignment horizontal="left" wrapText="1"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9" fillId="0" borderId="34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33" xfId="0" applyNumberFormat="1" applyFont="1" applyBorder="1" applyAlignment="1">
      <alignment/>
    </xf>
    <xf numFmtId="0" fontId="32" fillId="0" borderId="0" xfId="0" applyFont="1" applyAlignment="1">
      <alignment/>
    </xf>
    <xf numFmtId="176" fontId="9" fillId="0" borderId="42" xfId="0" applyNumberFormat="1" applyFont="1" applyBorder="1" applyAlignment="1">
      <alignment/>
    </xf>
    <xf numFmtId="174" fontId="9" fillId="0" borderId="25" xfId="0" applyNumberFormat="1" applyFon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43" xfId="0" applyNumberFormat="1" applyBorder="1" applyAlignment="1">
      <alignment/>
    </xf>
    <xf numFmtId="0" fontId="34" fillId="0" borderId="0" xfId="0" applyFont="1" applyAlignment="1">
      <alignment/>
    </xf>
    <xf numFmtId="176" fontId="36" fillId="0" borderId="44" xfId="0" applyNumberFormat="1" applyFont="1" applyBorder="1" applyAlignment="1">
      <alignment/>
    </xf>
    <xf numFmtId="174" fontId="34" fillId="0" borderId="0" xfId="0" applyNumberFormat="1" applyFont="1" applyAlignment="1">
      <alignment/>
    </xf>
    <xf numFmtId="176" fontId="22" fillId="0" borderId="45" xfId="0" applyNumberFormat="1" applyFont="1" applyBorder="1" applyAlignment="1">
      <alignment/>
    </xf>
    <xf numFmtId="176" fontId="9" fillId="0" borderId="46" xfId="0" applyNumberFormat="1" applyFont="1" applyFill="1" applyBorder="1" applyAlignment="1">
      <alignment/>
    </xf>
    <xf numFmtId="176" fontId="9" fillId="0" borderId="47" xfId="0" applyNumberFormat="1" applyFont="1" applyFill="1" applyBorder="1" applyAlignment="1">
      <alignment/>
    </xf>
    <xf numFmtId="176" fontId="9" fillId="0" borderId="30" xfId="0" applyNumberFormat="1" applyFont="1" applyFill="1" applyBorder="1" applyAlignment="1">
      <alignment/>
    </xf>
    <xf numFmtId="176" fontId="36" fillId="0" borderId="48" xfId="0" applyNumberFormat="1" applyFont="1" applyBorder="1" applyAlignment="1">
      <alignment/>
    </xf>
    <xf numFmtId="176" fontId="9" fillId="0" borderId="46" xfId="0" applyNumberFormat="1" applyFont="1" applyBorder="1" applyAlignment="1">
      <alignment/>
    </xf>
    <xf numFmtId="176" fontId="9" fillId="0" borderId="47" xfId="0" applyNumberFormat="1" applyFont="1" applyBorder="1" applyAlignment="1">
      <alignment/>
    </xf>
    <xf numFmtId="176" fontId="9" fillId="0" borderId="30" xfId="0" applyNumberFormat="1" applyFont="1" applyBorder="1" applyAlignment="1">
      <alignment/>
    </xf>
    <xf numFmtId="176" fontId="6" fillId="33" borderId="35" xfId="0" applyNumberFormat="1" applyFont="1" applyFill="1" applyBorder="1" applyAlignment="1">
      <alignment/>
    </xf>
    <xf numFmtId="176" fontId="6" fillId="0" borderId="34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/>
    </xf>
    <xf numFmtId="176" fontId="6" fillId="0" borderId="33" xfId="0" applyNumberFormat="1" applyFont="1" applyFill="1" applyBorder="1" applyAlignment="1">
      <alignment/>
    </xf>
    <xf numFmtId="0" fontId="35" fillId="0" borderId="44" xfId="0" applyFont="1" applyBorder="1" applyAlignment="1">
      <alignment horizontal="left" wrapText="1"/>
    </xf>
    <xf numFmtId="0" fontId="18" fillId="0" borderId="29" xfId="45" applyFont="1" applyBorder="1" applyAlignment="1">
      <alignment/>
      <protection/>
    </xf>
    <xf numFmtId="176" fontId="9" fillId="0" borderId="33" xfId="0" applyNumberFormat="1" applyFon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9" fillId="0" borderId="49" xfId="0" applyNumberFormat="1" applyFont="1" applyBorder="1" applyAlignment="1">
      <alignment/>
    </xf>
    <xf numFmtId="0" fontId="3" fillId="0" borderId="12" xfId="45" applyBorder="1">
      <alignment/>
      <protection/>
    </xf>
    <xf numFmtId="0" fontId="2" fillId="0" borderId="0" xfId="45" applyFont="1">
      <alignment/>
      <protection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 vertical="center" wrapText="1"/>
    </xf>
    <xf numFmtId="0" fontId="3" fillId="0" borderId="0" xfId="45" applyFont="1">
      <alignment/>
      <protection/>
    </xf>
    <xf numFmtId="176" fontId="0" fillId="0" borderId="0" xfId="0" applyNumberFormat="1" applyAlignment="1">
      <alignment/>
    </xf>
    <xf numFmtId="0" fontId="21" fillId="0" borderId="50" xfId="45" applyFont="1" applyBorder="1" applyAlignment="1">
      <alignment horizontal="center" wrapText="1"/>
      <protection/>
    </xf>
    <xf numFmtId="0" fontId="21" fillId="0" borderId="50" xfId="45" applyFont="1" applyFill="1" applyBorder="1" applyAlignment="1">
      <alignment horizontal="center" wrapText="1"/>
      <protection/>
    </xf>
    <xf numFmtId="9" fontId="21" fillId="0" borderId="32" xfId="46" applyFont="1" applyFill="1" applyBorder="1" applyAlignment="1">
      <alignment horizontal="center"/>
    </xf>
    <xf numFmtId="4" fontId="27" fillId="0" borderId="12" xfId="45" applyNumberFormat="1" applyFont="1" applyFill="1" applyBorder="1" applyAlignment="1">
      <alignment/>
      <protection/>
    </xf>
    <xf numFmtId="9" fontId="21" fillId="0" borderId="12" xfId="46" applyFont="1" applyFill="1" applyBorder="1" applyAlignment="1">
      <alignment horizontal="center"/>
    </xf>
    <xf numFmtId="4" fontId="31" fillId="0" borderId="20" xfId="45" applyNumberFormat="1" applyFont="1" applyFill="1" applyBorder="1" applyAlignment="1">
      <alignment/>
      <protection/>
    </xf>
    <xf numFmtId="4" fontId="21" fillId="0" borderId="20" xfId="45" applyNumberFormat="1" applyFont="1" applyFill="1" applyBorder="1" applyAlignment="1">
      <alignment/>
      <protection/>
    </xf>
    <xf numFmtId="4" fontId="31" fillId="0" borderId="47" xfId="45" applyNumberFormat="1" applyFont="1" applyFill="1" applyBorder="1" applyAlignment="1">
      <alignment/>
      <protection/>
    </xf>
    <xf numFmtId="4" fontId="21" fillId="0" borderId="47" xfId="45" applyNumberFormat="1" applyFont="1" applyFill="1" applyBorder="1" applyAlignment="1">
      <alignment/>
      <protection/>
    </xf>
    <xf numFmtId="0" fontId="18" fillId="0" borderId="51" xfId="45" applyFont="1" applyBorder="1" applyAlignment="1">
      <alignment horizontal="center"/>
      <protection/>
    </xf>
    <xf numFmtId="0" fontId="18" fillId="0" borderId="23" xfId="45" applyFont="1" applyBorder="1" applyAlignment="1">
      <alignment horizontal="left"/>
      <protection/>
    </xf>
    <xf numFmtId="0" fontId="18" fillId="0" borderId="23" xfId="45" applyFont="1" applyBorder="1" applyAlignment="1">
      <alignment horizontal="center"/>
      <protection/>
    </xf>
    <xf numFmtId="4" fontId="27" fillId="32" borderId="12" xfId="45" applyNumberFormat="1" applyFont="1" applyFill="1" applyBorder="1" applyAlignment="1">
      <alignment/>
      <protection/>
    </xf>
    <xf numFmtId="0" fontId="0" fillId="0" borderId="45" xfId="0" applyBorder="1" applyAlignment="1">
      <alignment horizontal="left" wrapText="1"/>
    </xf>
    <xf numFmtId="4" fontId="21" fillId="0" borderId="50" xfId="45" applyNumberFormat="1" applyFont="1" applyBorder="1" applyAlignment="1">
      <alignment horizontal="center"/>
      <protection/>
    </xf>
    <xf numFmtId="4" fontId="18" fillId="0" borderId="52" xfId="45" applyNumberFormat="1" applyFont="1" applyBorder="1" applyAlignment="1">
      <alignment horizontal="center"/>
      <protection/>
    </xf>
    <xf numFmtId="49" fontId="2" fillId="32" borderId="53" xfId="0" applyNumberFormat="1" applyFont="1" applyFill="1" applyBorder="1" applyAlignment="1" applyProtection="1">
      <alignment wrapText="1"/>
      <protection/>
    </xf>
    <xf numFmtId="0" fontId="0" fillId="32" borderId="0" xfId="0" applyFont="1" applyFill="1" applyAlignment="1">
      <alignment/>
    </xf>
    <xf numFmtId="49" fontId="9" fillId="32" borderId="11" xfId="0" applyNumberFormat="1" applyFont="1" applyFill="1" applyBorder="1" applyAlignment="1" applyProtection="1">
      <alignment wrapText="1"/>
      <protection/>
    </xf>
    <xf numFmtId="0" fontId="9" fillId="32" borderId="10" xfId="0" applyFont="1" applyFill="1" applyBorder="1" applyAlignment="1" applyProtection="1">
      <alignment wrapText="1"/>
      <protection/>
    </xf>
    <xf numFmtId="4" fontId="6" fillId="32" borderId="18" xfId="0" applyNumberFormat="1" applyFont="1" applyFill="1" applyBorder="1" applyAlignment="1" applyProtection="1">
      <alignment/>
      <protection/>
    </xf>
    <xf numFmtId="49" fontId="2" fillId="32" borderId="11" xfId="0" applyNumberFormat="1" applyFont="1" applyFill="1" applyBorder="1" applyAlignment="1" applyProtection="1">
      <alignment wrapText="1"/>
      <protection/>
    </xf>
    <xf numFmtId="0" fontId="2" fillId="32" borderId="10" xfId="0" applyFont="1" applyFill="1" applyBorder="1" applyAlignment="1" applyProtection="1">
      <alignment wrapText="1"/>
      <protection/>
    </xf>
    <xf numFmtId="49" fontId="5" fillId="32" borderId="11" xfId="0" applyNumberFormat="1" applyFont="1" applyFill="1" applyBorder="1" applyAlignment="1" applyProtection="1">
      <alignment horizontal="left" wrapText="1"/>
      <protection/>
    </xf>
    <xf numFmtId="16" fontId="5" fillId="32" borderId="10" xfId="0" applyNumberFormat="1" applyFont="1" applyFill="1" applyBorder="1" applyAlignment="1" applyProtection="1">
      <alignment horizontal="left" wrapText="1"/>
      <protection/>
    </xf>
    <xf numFmtId="49" fontId="6" fillId="32" borderId="11" xfId="0" applyNumberFormat="1" applyFont="1" applyFill="1" applyBorder="1" applyAlignment="1" applyProtection="1">
      <alignment wrapText="1"/>
      <protection/>
    </xf>
    <xf numFmtId="0" fontId="6" fillId="32" borderId="10" xfId="0" applyFont="1" applyFill="1" applyBorder="1" applyAlignment="1" applyProtection="1">
      <alignment wrapText="1"/>
      <protection/>
    </xf>
    <xf numFmtId="49" fontId="9" fillId="32" borderId="11" xfId="0" applyNumberFormat="1" applyFont="1" applyFill="1" applyBorder="1" applyAlignment="1" applyProtection="1">
      <alignment wrapText="1"/>
      <protection/>
    </xf>
    <xf numFmtId="0" fontId="9" fillId="32" borderId="10" xfId="0" applyFont="1" applyFill="1" applyBorder="1" applyAlignment="1" applyProtection="1">
      <alignment wrapText="1"/>
      <protection/>
    </xf>
    <xf numFmtId="49" fontId="5" fillId="32" borderId="11" xfId="0" applyNumberFormat="1" applyFont="1" applyFill="1" applyBorder="1" applyAlignment="1" applyProtection="1">
      <alignment wrapText="1"/>
      <protection/>
    </xf>
    <xf numFmtId="0" fontId="5" fillId="32" borderId="10" xfId="0" applyFont="1" applyFill="1" applyBorder="1" applyAlignment="1" applyProtection="1">
      <alignment wrapText="1"/>
      <protection/>
    </xf>
    <xf numFmtId="0" fontId="9" fillId="32" borderId="10" xfId="0" applyFont="1" applyFill="1" applyBorder="1" applyAlignment="1" applyProtection="1">
      <alignment wrapText="1"/>
      <protection locked="0"/>
    </xf>
    <xf numFmtId="49" fontId="0" fillId="32" borderId="12" xfId="0" applyNumberFormat="1" applyFont="1" applyFill="1" applyBorder="1" applyAlignment="1" applyProtection="1">
      <alignment horizontal="center"/>
      <protection locked="0"/>
    </xf>
    <xf numFmtId="3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right"/>
      <protection locked="0"/>
    </xf>
    <xf numFmtId="16" fontId="5" fillId="32" borderId="10" xfId="0" applyNumberFormat="1" applyFont="1" applyFill="1" applyBorder="1" applyAlignment="1" applyProtection="1">
      <alignment horizontal="left" wrapText="1"/>
      <protection locked="0"/>
    </xf>
    <xf numFmtId="49" fontId="3" fillId="32" borderId="12" xfId="0" applyNumberFormat="1" applyFont="1" applyFill="1" applyBorder="1" applyAlignment="1" applyProtection="1">
      <alignment horizontal="center"/>
      <protection locked="0"/>
    </xf>
    <xf numFmtId="3" fontId="3" fillId="32" borderId="12" xfId="0" applyNumberFormat="1" applyFont="1" applyFill="1" applyBorder="1" applyAlignment="1" applyProtection="1">
      <alignment horizontal="center"/>
      <protection locked="0"/>
    </xf>
    <xf numFmtId="4" fontId="3" fillId="32" borderId="12" xfId="0" applyNumberFormat="1" applyFont="1" applyFill="1" applyBorder="1" applyAlignment="1" applyProtection="1">
      <alignment horizontal="right"/>
      <protection locked="0"/>
    </xf>
    <xf numFmtId="49" fontId="3" fillId="32" borderId="12" xfId="0" applyNumberFormat="1" applyFont="1" applyFill="1" applyBorder="1" applyAlignment="1" applyProtection="1">
      <alignment horizontal="center"/>
      <protection locked="0"/>
    </xf>
    <xf numFmtId="4" fontId="3" fillId="32" borderId="29" xfId="0" applyNumberFormat="1" applyFont="1" applyFill="1" applyBorder="1" applyAlignment="1" applyProtection="1">
      <alignment horizontal="right"/>
      <protection locked="0"/>
    </xf>
    <xf numFmtId="0" fontId="9" fillId="32" borderId="10" xfId="0" applyFont="1" applyFill="1" applyBorder="1" applyAlignment="1" applyProtection="1">
      <alignment wrapText="1"/>
      <protection locked="0"/>
    </xf>
    <xf numFmtId="49" fontId="9" fillId="32" borderId="12" xfId="0" applyNumberFormat="1" applyFont="1" applyFill="1" applyBorder="1" applyAlignment="1" applyProtection="1">
      <alignment horizontal="center"/>
      <protection locked="0"/>
    </xf>
    <xf numFmtId="49" fontId="9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right"/>
      <protection locked="0"/>
    </xf>
    <xf numFmtId="3" fontId="0" fillId="32" borderId="12" xfId="0" applyNumberFormat="1" applyFont="1" applyFill="1" applyBorder="1" applyAlignment="1" applyProtection="1">
      <alignment horizontal="center"/>
      <protection locked="0"/>
    </xf>
    <xf numFmtId="49" fontId="0" fillId="32" borderId="12" xfId="0" applyNumberFormat="1" applyFont="1" applyFill="1" applyBorder="1" applyAlignment="1" applyProtection="1">
      <alignment horizontal="center"/>
      <protection locked="0"/>
    </xf>
    <xf numFmtId="0" fontId="18" fillId="0" borderId="0" xfId="45" applyFont="1" applyBorder="1" applyAlignment="1">
      <alignment horizontal="left" vertical="top" wrapText="1"/>
      <protection/>
    </xf>
    <xf numFmtId="0" fontId="0" fillId="0" borderId="33" xfId="0" applyBorder="1" applyAlignment="1">
      <alignment horizontal="left" wrapText="1"/>
    </xf>
    <xf numFmtId="176" fontId="9" fillId="0" borderId="20" xfId="0" applyNumberFormat="1" applyFont="1" applyFill="1" applyBorder="1" applyAlignment="1">
      <alignment/>
    </xf>
    <xf numFmtId="17" fontId="9" fillId="0" borderId="0" xfId="0" applyNumberFormat="1" applyFont="1" applyFill="1" applyBorder="1" applyAlignment="1">
      <alignment horizontal="center"/>
    </xf>
    <xf numFmtId="176" fontId="6" fillId="33" borderId="37" xfId="0" applyNumberFormat="1" applyFont="1" applyFill="1" applyBorder="1" applyAlignment="1">
      <alignment/>
    </xf>
    <xf numFmtId="176" fontId="6" fillId="33" borderId="38" xfId="0" applyNumberFormat="1" applyFont="1" applyFill="1" applyBorder="1" applyAlignment="1">
      <alignment/>
    </xf>
    <xf numFmtId="176" fontId="6" fillId="33" borderId="4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54" xfId="0" applyFont="1" applyFill="1" applyBorder="1" applyAlignment="1">
      <alignment/>
    </xf>
    <xf numFmtId="0" fontId="25" fillId="0" borderId="55" xfId="0" applyFont="1" applyFill="1" applyBorder="1" applyAlignment="1">
      <alignment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4" borderId="56" xfId="0" applyFill="1" applyBorder="1" applyAlignment="1" applyProtection="1">
      <alignment horizontal="center" vertical="center" wrapText="1"/>
      <protection/>
    </xf>
    <xf numFmtId="0" fontId="0" fillId="34" borderId="57" xfId="0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/>
      <protection/>
    </xf>
    <xf numFmtId="4" fontId="2" fillId="34" borderId="35" xfId="0" applyNumberFormat="1" applyFont="1" applyFill="1" applyBorder="1" applyAlignment="1" applyProtection="1">
      <alignment/>
      <protection/>
    </xf>
    <xf numFmtId="0" fontId="3" fillId="0" borderId="0" xfId="45" applyAlignment="1">
      <alignment horizontal="left"/>
      <protection/>
    </xf>
    <xf numFmtId="0" fontId="3" fillId="0" borderId="17" xfId="45" applyBorder="1" applyAlignment="1">
      <alignment horizontal="left"/>
      <protection/>
    </xf>
    <xf numFmtId="0" fontId="0" fillId="32" borderId="51" xfId="0" applyFill="1" applyBorder="1" applyAlignment="1">
      <alignment/>
    </xf>
    <xf numFmtId="0" fontId="0" fillId="32" borderId="51" xfId="0" applyFill="1" applyBorder="1" applyAlignment="1" applyProtection="1">
      <alignment/>
      <protection/>
    </xf>
    <xf numFmtId="4" fontId="0" fillId="32" borderId="29" xfId="0" applyNumberFormat="1" applyFont="1" applyFill="1" applyBorder="1" applyAlignment="1" applyProtection="1">
      <alignment/>
      <protection/>
    </xf>
    <xf numFmtId="49" fontId="6" fillId="32" borderId="58" xfId="0" applyNumberFormat="1" applyFont="1" applyFill="1" applyBorder="1" applyAlignment="1" applyProtection="1">
      <alignment wrapText="1"/>
      <protection/>
    </xf>
    <xf numFmtId="49" fontId="4" fillId="33" borderId="15" xfId="0" applyNumberFormat="1" applyFont="1" applyFill="1" applyBorder="1" applyAlignment="1" applyProtection="1">
      <alignment wrapText="1"/>
      <protection/>
    </xf>
    <xf numFmtId="0" fontId="4" fillId="33" borderId="31" xfId="0" applyFont="1" applyFill="1" applyBorder="1" applyAlignment="1" applyProtection="1">
      <alignment wrapText="1"/>
      <protection/>
    </xf>
    <xf numFmtId="4" fontId="2" fillId="33" borderId="57" xfId="0" applyNumberFormat="1" applyFont="1" applyFill="1" applyBorder="1" applyAlignment="1" applyProtection="1">
      <alignment/>
      <protection/>
    </xf>
    <xf numFmtId="49" fontId="0" fillId="32" borderId="29" xfId="0" applyNumberFormat="1" applyFont="1" applyFill="1" applyBorder="1" applyAlignment="1" applyProtection="1">
      <alignment/>
      <protection/>
    </xf>
    <xf numFmtId="0" fontId="0" fillId="32" borderId="59" xfId="0" applyFill="1" applyBorder="1" applyAlignment="1" applyProtection="1">
      <alignment/>
      <protection/>
    </xf>
    <xf numFmtId="0" fontId="0" fillId="32" borderId="29" xfId="0" applyFont="1" applyFill="1" applyBorder="1" applyAlignment="1">
      <alignment/>
    </xf>
    <xf numFmtId="0" fontId="0" fillId="32" borderId="59" xfId="0" applyFill="1" applyBorder="1" applyAlignment="1">
      <alignment/>
    </xf>
    <xf numFmtId="4" fontId="2" fillId="34" borderId="35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60" xfId="0" applyFont="1" applyFill="1" applyBorder="1" applyAlignment="1">
      <alignment wrapText="1"/>
    </xf>
    <xf numFmtId="0" fontId="4" fillId="33" borderId="56" xfId="0" applyFont="1" applyFill="1" applyBorder="1" applyAlignment="1" applyProtection="1">
      <alignment/>
      <protection/>
    </xf>
    <xf numFmtId="0" fontId="4" fillId="33" borderId="61" xfId="0" applyFont="1" applyFill="1" applyBorder="1" applyAlignment="1" applyProtection="1">
      <alignment/>
      <protection/>
    </xf>
    <xf numFmtId="0" fontId="4" fillId="33" borderId="62" xfId="0" applyFont="1" applyFill="1" applyBorder="1" applyAlignment="1" applyProtection="1">
      <alignment/>
      <protection/>
    </xf>
    <xf numFmtId="0" fontId="1" fillId="0" borderId="54" xfId="0" applyFont="1" applyFill="1" applyBorder="1" applyAlignment="1" applyProtection="1">
      <alignment wrapText="1"/>
      <protection locked="0"/>
    </xf>
    <xf numFmtId="0" fontId="25" fillId="0" borderId="54" xfId="0" applyFont="1" applyFill="1" applyBorder="1" applyAlignment="1">
      <alignment/>
    </xf>
    <xf numFmtId="0" fontId="1" fillId="0" borderId="49" xfId="0" applyFont="1" applyFill="1" applyBorder="1" applyAlignment="1" applyProtection="1">
      <alignment wrapText="1"/>
      <protection locked="0"/>
    </xf>
    <xf numFmtId="0" fontId="23" fillId="0" borderId="49" xfId="0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21" fillId="0" borderId="47" xfId="45" applyFont="1" applyBorder="1" applyAlignment="1">
      <alignment horizontal="center"/>
      <protection/>
    </xf>
    <xf numFmtId="0" fontId="75" fillId="0" borderId="0" xfId="45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0" fontId="75" fillId="0" borderId="0" xfId="45" applyFont="1" applyBorder="1" applyAlignment="1">
      <alignment horizontal="right"/>
      <protection/>
    </xf>
    <xf numFmtId="0" fontId="4" fillId="33" borderId="16" xfId="0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9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76" fontId="6" fillId="0" borderId="63" xfId="0" applyNumberFormat="1" applyFont="1" applyFill="1" applyBorder="1" applyAlignment="1">
      <alignment/>
    </xf>
    <xf numFmtId="176" fontId="9" fillId="0" borderId="60" xfId="0" applyNumberFormat="1" applyFont="1" applyBorder="1" applyAlignment="1">
      <alignment/>
    </xf>
    <xf numFmtId="176" fontId="36" fillId="0" borderId="64" xfId="0" applyNumberFormat="1" applyFont="1" applyBorder="1" applyAlignment="1">
      <alignment/>
    </xf>
    <xf numFmtId="176" fontId="6" fillId="33" borderId="63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/>
    </xf>
    <xf numFmtId="0" fontId="33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wrapText="1"/>
    </xf>
    <xf numFmtId="0" fontId="33" fillId="0" borderId="33" xfId="0" applyFont="1" applyBorder="1" applyAlignment="1">
      <alignment horizontal="left" wrapText="1"/>
    </xf>
    <xf numFmtId="0" fontId="0" fillId="0" borderId="45" xfId="0" applyBorder="1" applyAlignment="1">
      <alignment/>
    </xf>
    <xf numFmtId="0" fontId="33" fillId="0" borderId="33" xfId="0" applyFont="1" applyFill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33" fillId="33" borderId="35" xfId="0" applyFont="1" applyFill="1" applyBorder="1" applyAlignment="1">
      <alignment horizontal="center" wrapText="1"/>
    </xf>
    <xf numFmtId="1" fontId="33" fillId="0" borderId="18" xfId="46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9" fontId="32" fillId="0" borderId="18" xfId="46" applyFont="1" applyFill="1" applyBorder="1" applyAlignment="1">
      <alignment horizontal="center"/>
    </xf>
    <xf numFmtId="176" fontId="9" fillId="0" borderId="33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175" fontId="0" fillId="0" borderId="60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6" fillId="0" borderId="60" xfId="0" applyNumberFormat="1" applyFont="1" applyFill="1" applyBorder="1" applyAlignment="1">
      <alignment/>
    </xf>
    <xf numFmtId="176" fontId="9" fillId="0" borderId="65" xfId="0" applyNumberFormat="1" applyFont="1" applyBorder="1" applyAlignment="1">
      <alignment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66" xfId="0" applyNumberFormat="1" applyFont="1" applyFill="1" applyBorder="1" applyAlignment="1">
      <alignment horizontal="center" wrapText="1"/>
    </xf>
    <xf numFmtId="176" fontId="9" fillId="0" borderId="67" xfId="0" applyNumberFormat="1" applyFont="1" applyBorder="1" applyAlignment="1">
      <alignment/>
    </xf>
    <xf numFmtId="176" fontId="9" fillId="0" borderId="68" xfId="0" applyNumberFormat="1" applyFont="1" applyBorder="1" applyAlignment="1">
      <alignment/>
    </xf>
    <xf numFmtId="176" fontId="0" fillId="0" borderId="40" xfId="0" applyNumberFormat="1" applyBorder="1" applyAlignment="1">
      <alignment/>
    </xf>
    <xf numFmtId="176" fontId="6" fillId="0" borderId="68" xfId="0" applyNumberFormat="1" applyFont="1" applyFill="1" applyBorder="1" applyAlignment="1">
      <alignment/>
    </xf>
    <xf numFmtId="176" fontId="9" fillId="0" borderId="69" xfId="0" applyNumberFormat="1" applyFont="1" applyFill="1" applyBorder="1" applyAlignment="1">
      <alignment/>
    </xf>
    <xf numFmtId="176" fontId="9" fillId="0" borderId="70" xfId="0" applyNumberFormat="1" applyFont="1" applyBorder="1" applyAlignment="1">
      <alignment/>
    </xf>
    <xf numFmtId="176" fontId="34" fillId="0" borderId="0" xfId="0" applyNumberFormat="1" applyFont="1" applyAlignment="1">
      <alignment/>
    </xf>
    <xf numFmtId="49" fontId="9" fillId="0" borderId="42" xfId="0" applyNumberFormat="1" applyFont="1" applyBorder="1" applyAlignment="1">
      <alignment horizontal="center"/>
    </xf>
    <xf numFmtId="49" fontId="9" fillId="0" borderId="68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49" fontId="9" fillId="0" borderId="71" xfId="0" applyNumberFormat="1" applyFont="1" applyBorder="1" applyAlignment="1">
      <alignment horizont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9" fillId="35" borderId="13" xfId="0" applyNumberFormat="1" applyFont="1" applyFill="1" applyBorder="1" applyAlignment="1">
      <alignment horizontal="center"/>
    </xf>
    <xf numFmtId="3" fontId="9" fillId="35" borderId="14" xfId="0" applyNumberFormat="1" applyFont="1" applyFill="1" applyBorder="1" applyAlignment="1">
      <alignment horizontal="center"/>
    </xf>
    <xf numFmtId="3" fontId="9" fillId="35" borderId="66" xfId="0" applyNumberFormat="1" applyFont="1" applyFill="1" applyBorder="1" applyAlignment="1">
      <alignment horizontal="center"/>
    </xf>
    <xf numFmtId="176" fontId="9" fillId="35" borderId="58" xfId="0" applyNumberFormat="1" applyFont="1" applyFill="1" applyBorder="1" applyAlignment="1">
      <alignment/>
    </xf>
    <xf numFmtId="176" fontId="9" fillId="35" borderId="73" xfId="0" applyNumberFormat="1" applyFont="1" applyFill="1" applyBorder="1" applyAlignment="1">
      <alignment/>
    </xf>
    <xf numFmtId="176" fontId="9" fillId="35" borderId="74" xfId="0" applyNumberFormat="1" applyFont="1" applyFill="1" applyBorder="1" applyAlignment="1">
      <alignment/>
    </xf>
    <xf numFmtId="0" fontId="3" fillId="0" borderId="0" xfId="45" applyAlignment="1">
      <alignment horizontal="left"/>
      <protection/>
    </xf>
    <xf numFmtId="0" fontId="3" fillId="0" borderId="17" xfId="45" applyBorder="1" applyAlignment="1">
      <alignment horizontal="left"/>
      <protection/>
    </xf>
    <xf numFmtId="49" fontId="27" fillId="0" borderId="12" xfId="45" applyNumberFormat="1" applyFont="1" applyBorder="1" applyAlignment="1">
      <alignment horizontal="left"/>
      <protection/>
    </xf>
    <xf numFmtId="0" fontId="18" fillId="0" borderId="22" xfId="45" applyFont="1" applyBorder="1" applyAlignment="1">
      <alignment horizontal="left" vertical="top" wrapText="1"/>
      <protection/>
    </xf>
    <xf numFmtId="0" fontId="18" fillId="0" borderId="24" xfId="45" applyFont="1" applyBorder="1" applyAlignment="1">
      <alignment horizontal="left" vertical="top" wrapText="1"/>
      <protection/>
    </xf>
    <xf numFmtId="0" fontId="18" fillId="0" borderId="25" xfId="45" applyFont="1" applyBorder="1" applyAlignment="1">
      <alignment horizontal="left" vertical="top" wrapText="1"/>
      <protection/>
    </xf>
    <xf numFmtId="0" fontId="18" fillId="0" borderId="17" xfId="45" applyFont="1" applyBorder="1" applyAlignment="1">
      <alignment horizontal="left" vertical="top" wrapText="1"/>
      <protection/>
    </xf>
    <xf numFmtId="0" fontId="18" fillId="0" borderId="26" xfId="45" applyFont="1" applyBorder="1" applyAlignment="1">
      <alignment horizontal="left" vertical="top" wrapText="1"/>
      <protection/>
    </xf>
    <xf numFmtId="0" fontId="18" fillId="0" borderId="28" xfId="45" applyFont="1" applyBorder="1" applyAlignment="1">
      <alignment horizontal="left" vertical="top" wrapText="1"/>
      <protection/>
    </xf>
    <xf numFmtId="0" fontId="18" fillId="0" borderId="12" xfId="45" applyFont="1" applyBorder="1" applyAlignment="1">
      <alignment horizontal="left" vertical="top" wrapText="1"/>
      <protection/>
    </xf>
    <xf numFmtId="0" fontId="18" fillId="0" borderId="12" xfId="45" applyFont="1" applyBorder="1" applyAlignment="1">
      <alignment horizontal="left"/>
      <protection/>
    </xf>
    <xf numFmtId="0" fontId="21" fillId="0" borderId="26" xfId="45" applyFont="1" applyBorder="1" applyAlignment="1">
      <alignment horizontal="center"/>
      <protection/>
    </xf>
    <xf numFmtId="0" fontId="21" fillId="0" borderId="28" xfId="45" applyFont="1" applyBorder="1" applyAlignment="1">
      <alignment horizontal="center"/>
      <protection/>
    </xf>
    <xf numFmtId="49" fontId="21" fillId="0" borderId="22" xfId="45" applyNumberFormat="1" applyFont="1" applyBorder="1" applyAlignment="1">
      <alignment horizontal="center"/>
      <protection/>
    </xf>
    <xf numFmtId="49" fontId="21" fillId="0" borderId="24" xfId="45" applyNumberFormat="1" applyFont="1" applyBorder="1" applyAlignment="1">
      <alignment horizontal="center"/>
      <protection/>
    </xf>
    <xf numFmtId="49" fontId="21" fillId="0" borderId="25" xfId="45" applyNumberFormat="1" applyFont="1" applyBorder="1" applyAlignment="1">
      <alignment horizontal="center"/>
      <protection/>
    </xf>
    <xf numFmtId="49" fontId="21" fillId="0" borderId="17" xfId="45" applyNumberFormat="1" applyFont="1" applyBorder="1" applyAlignment="1">
      <alignment horizontal="center"/>
      <protection/>
    </xf>
    <xf numFmtId="49" fontId="21" fillId="0" borderId="75" xfId="45" applyNumberFormat="1" applyFont="1" applyBorder="1" applyAlignment="1">
      <alignment horizontal="center"/>
      <protection/>
    </xf>
    <xf numFmtId="49" fontId="21" fillId="0" borderId="76" xfId="45" applyNumberFormat="1" applyFont="1" applyBorder="1" applyAlignment="1">
      <alignment horizontal="center"/>
      <protection/>
    </xf>
    <xf numFmtId="0" fontId="18" fillId="0" borderId="12" xfId="45" applyFont="1" applyBorder="1" applyAlignment="1">
      <alignment horizontal="center"/>
      <protection/>
    </xf>
    <xf numFmtId="0" fontId="21" fillId="0" borderId="12" xfId="45" applyFont="1" applyBorder="1" applyAlignment="1">
      <alignment horizontal="center"/>
      <protection/>
    </xf>
    <xf numFmtId="0" fontId="19" fillId="32" borderId="29" xfId="45" applyFont="1" applyFill="1" applyBorder="1" applyAlignment="1">
      <alignment horizontal="left" wrapText="1"/>
      <protection/>
    </xf>
    <xf numFmtId="0" fontId="19" fillId="32" borderId="10" xfId="45" applyFont="1" applyFill="1" applyBorder="1" applyAlignment="1">
      <alignment horizontal="left" wrapText="1"/>
      <protection/>
    </xf>
    <xf numFmtId="0" fontId="19" fillId="32" borderId="26" xfId="45" applyFont="1" applyFill="1" applyBorder="1" applyAlignment="1">
      <alignment horizontal="left" wrapText="1"/>
      <protection/>
    </xf>
    <xf numFmtId="0" fontId="19" fillId="32" borderId="28" xfId="45" applyFont="1" applyFill="1" applyBorder="1" applyAlignment="1">
      <alignment horizontal="left" wrapText="1"/>
      <protection/>
    </xf>
    <xf numFmtId="0" fontId="18" fillId="0" borderId="29" xfId="45" applyFont="1" applyBorder="1" applyAlignment="1">
      <alignment horizontal="center" vertical="top" wrapText="1"/>
      <protection/>
    </xf>
    <xf numFmtId="0" fontId="18" fillId="0" borderId="51" xfId="45" applyFont="1" applyBorder="1" applyAlignment="1">
      <alignment horizontal="center" vertical="top" wrapText="1"/>
      <protection/>
    </xf>
    <xf numFmtId="0" fontId="18" fillId="0" borderId="10" xfId="45" applyFont="1" applyBorder="1" applyAlignment="1">
      <alignment horizontal="center" vertical="top" wrapText="1"/>
      <protection/>
    </xf>
    <xf numFmtId="0" fontId="16" fillId="0" borderId="0" xfId="45" applyFont="1" applyAlignment="1">
      <alignment horizontal="center" wrapText="1"/>
      <protection/>
    </xf>
    <xf numFmtId="0" fontId="16" fillId="0" borderId="0" xfId="45" applyFont="1" applyAlignment="1">
      <alignment horizontal="center"/>
      <protection/>
    </xf>
    <xf numFmtId="0" fontId="15" fillId="0" borderId="0" xfId="45" applyFont="1" applyAlignment="1">
      <alignment horizontal="center"/>
      <protection/>
    </xf>
    <xf numFmtId="49" fontId="12" fillId="0" borderId="12" xfId="0" applyNumberFormat="1" applyFont="1" applyFill="1" applyBorder="1" applyAlignment="1" applyProtection="1">
      <alignment horizontal="left"/>
      <protection/>
    </xf>
    <xf numFmtId="0" fontId="6" fillId="34" borderId="36" xfId="0" applyFont="1" applyFill="1" applyBorder="1" applyAlignment="1" applyProtection="1">
      <alignment horizontal="left" vertical="center"/>
      <protection/>
    </xf>
    <xf numFmtId="0" fontId="6" fillId="34" borderId="43" xfId="0" applyFont="1" applyFill="1" applyBorder="1" applyAlignment="1" applyProtection="1">
      <alignment horizontal="left" vertical="center"/>
      <protection/>
    </xf>
    <xf numFmtId="0" fontId="6" fillId="34" borderId="63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center"/>
    </xf>
    <xf numFmtId="0" fontId="4" fillId="33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32" borderId="77" xfId="0" applyFont="1" applyFill="1" applyBorder="1" applyAlignment="1" applyProtection="1">
      <alignment horizontal="left" wrapText="1"/>
      <protection/>
    </xf>
    <xf numFmtId="0" fontId="6" fillId="32" borderId="78" xfId="0" applyFont="1" applyFill="1" applyBorder="1" applyAlignment="1" applyProtection="1">
      <alignment horizontal="left" wrapText="1"/>
      <protection/>
    </xf>
    <xf numFmtId="0" fontId="6" fillId="32" borderId="64" xfId="0" applyFont="1" applyFill="1" applyBorder="1" applyAlignment="1" applyProtection="1">
      <alignment horizontal="left" wrapText="1"/>
      <protection/>
    </xf>
    <xf numFmtId="4" fontId="0" fillId="32" borderId="29" xfId="0" applyNumberFormat="1" applyFont="1" applyFill="1" applyBorder="1" applyAlignment="1" applyProtection="1">
      <alignment/>
      <protection/>
    </xf>
    <xf numFmtId="0" fontId="0" fillId="32" borderId="51" xfId="0" applyFill="1" applyBorder="1" applyAlignment="1">
      <alignment/>
    </xf>
    <xf numFmtId="49" fontId="0" fillId="32" borderId="29" xfId="0" applyNumberFormat="1" applyFont="1" applyFill="1" applyBorder="1" applyAlignment="1" applyProtection="1">
      <alignment horizontal="center"/>
      <protection/>
    </xf>
    <xf numFmtId="0" fontId="0" fillId="32" borderId="51" xfId="0" applyFill="1" applyBorder="1" applyAlignment="1" applyProtection="1">
      <alignment/>
      <protection/>
    </xf>
    <xf numFmtId="0" fontId="24" fillId="34" borderId="19" xfId="0" applyFont="1" applyFill="1" applyBorder="1" applyAlignment="1" applyProtection="1">
      <alignment horizontal="center" vertical="center" wrapText="1"/>
      <protection/>
    </xf>
    <xf numFmtId="0" fontId="24" fillId="34" borderId="79" xfId="0" applyFont="1" applyFill="1" applyBorder="1" applyAlignment="1" applyProtection="1">
      <alignment horizontal="center" vertical="center" wrapText="1"/>
      <protection/>
    </xf>
    <xf numFmtId="0" fontId="24" fillId="34" borderId="34" xfId="0" applyFont="1" applyFill="1" applyBorder="1" applyAlignment="1" applyProtection="1">
      <alignment horizontal="center" vertical="center" wrapText="1"/>
      <protection/>
    </xf>
    <xf numFmtId="0" fontId="24" fillId="34" borderId="17" xfId="0" applyFont="1" applyFill="1" applyBorder="1" applyAlignment="1" applyProtection="1">
      <alignment horizontal="center" vertical="center" wrapText="1"/>
      <protection/>
    </xf>
    <xf numFmtId="0" fontId="24" fillId="34" borderId="46" xfId="0" applyFont="1" applyFill="1" applyBorder="1" applyAlignment="1" applyProtection="1">
      <alignment horizontal="center" vertical="center" wrapText="1"/>
      <protection/>
    </xf>
    <xf numFmtId="0" fontId="24" fillId="34" borderId="80" xfId="0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left" wrapText="1"/>
      <protection/>
    </xf>
    <xf numFmtId="0" fontId="2" fillId="32" borderId="27" xfId="0" applyFont="1" applyFill="1" applyBorder="1" applyAlignment="1" applyProtection="1">
      <alignment horizontal="left" wrapText="1"/>
      <protection/>
    </xf>
    <xf numFmtId="0" fontId="2" fillId="32" borderId="81" xfId="0" applyFont="1" applyFill="1" applyBorder="1" applyAlignment="1" applyProtection="1">
      <alignment horizontal="left" wrapText="1"/>
      <protection/>
    </xf>
    <xf numFmtId="0" fontId="12" fillId="34" borderId="70" xfId="0" applyFont="1" applyFill="1" applyBorder="1" applyAlignment="1" applyProtection="1">
      <alignment horizontal="center" vertical="center" wrapText="1"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50" xfId="0" applyFont="1" applyFill="1" applyBorder="1" applyAlignment="1" applyProtection="1">
      <alignment horizontal="center" vertical="center" wrapText="1"/>
      <protection/>
    </xf>
    <xf numFmtId="0" fontId="12" fillId="34" borderId="82" xfId="0" applyFont="1" applyFill="1" applyBorder="1" applyAlignment="1" applyProtection="1">
      <alignment horizontal="center" vertical="center" wrapText="1"/>
      <protection/>
    </xf>
    <xf numFmtId="0" fontId="12" fillId="34" borderId="25" xfId="0" applyFont="1" applyFill="1" applyBorder="1" applyAlignment="1" applyProtection="1">
      <alignment horizontal="center" vertical="center" wrapText="1"/>
      <protection/>
    </xf>
    <xf numFmtId="0" fontId="12" fillId="34" borderId="26" xfId="0" applyFont="1" applyFill="1" applyBorder="1" applyAlignment="1" applyProtection="1">
      <alignment horizontal="center" vertical="center" wrapText="1"/>
      <protection/>
    </xf>
    <xf numFmtId="0" fontId="13" fillId="34" borderId="41" xfId="0" applyFont="1" applyFill="1" applyBorder="1" applyAlignment="1" applyProtection="1">
      <alignment horizontal="center" vertical="center" wrapText="1"/>
      <protection/>
    </xf>
    <xf numFmtId="0" fontId="13" fillId="34" borderId="33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60" xfId="0" applyFill="1" applyBorder="1" applyAlignment="1">
      <alignment/>
    </xf>
    <xf numFmtId="49" fontId="3" fillId="32" borderId="29" xfId="0" applyNumberFormat="1" applyFont="1" applyFill="1" applyBorder="1" applyAlignment="1" applyProtection="1">
      <alignment horizontal="center"/>
      <protection/>
    </xf>
    <xf numFmtId="49" fontId="3" fillId="32" borderId="29" xfId="0" applyNumberFormat="1" applyFont="1" applyFill="1" applyBorder="1" applyAlignment="1" applyProtection="1">
      <alignment horizontal="center"/>
      <protection/>
    </xf>
    <xf numFmtId="0" fontId="2" fillId="32" borderId="25" xfId="0" applyFont="1" applyFill="1" applyBorder="1" applyAlignment="1">
      <alignment horizontal="center"/>
    </xf>
    <xf numFmtId="3" fontId="3" fillId="32" borderId="25" xfId="0" applyNumberFormat="1" applyFont="1" applyFill="1" applyBorder="1" applyAlignment="1">
      <alignment horizontal="center"/>
    </xf>
    <xf numFmtId="3" fontId="0" fillId="32" borderId="0" xfId="0" applyNumberFormat="1" applyFill="1" applyBorder="1" applyAlignment="1">
      <alignment/>
    </xf>
    <xf numFmtId="3" fontId="0" fillId="32" borderId="6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2" fillId="33" borderId="12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56" xfId="0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32" borderId="25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49" fontId="0" fillId="32" borderId="29" xfId="0" applyNumberFormat="1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center"/>
      <protection/>
    </xf>
    <xf numFmtId="0" fontId="4" fillId="33" borderId="51" xfId="0" applyFont="1" applyFill="1" applyBorder="1" applyAlignment="1" applyProtection="1">
      <alignment horizontal="center"/>
      <protection/>
    </xf>
    <xf numFmtId="0" fontId="4" fillId="33" borderId="59" xfId="0" applyFont="1" applyFill="1" applyBorder="1" applyAlignment="1" applyProtection="1">
      <alignment horizontal="center"/>
      <protection/>
    </xf>
    <xf numFmtId="4" fontId="0" fillId="32" borderId="29" xfId="0" applyNumberFormat="1" applyFont="1" applyFill="1" applyBorder="1" applyAlignment="1" applyProtection="1">
      <alignment/>
      <protection/>
    </xf>
    <xf numFmtId="0" fontId="1" fillId="36" borderId="0" xfId="0" applyFont="1" applyFill="1" applyAlignment="1">
      <alignment horizontal="center"/>
    </xf>
    <xf numFmtId="0" fontId="0" fillId="0" borderId="8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29" xfId="0" applyNumberFormat="1" applyFill="1" applyBorder="1" applyAlignment="1">
      <alignment horizontal="right"/>
    </xf>
    <xf numFmtId="4" fontId="0" fillId="0" borderId="59" xfId="0" applyNumberFormat="1" applyFill="1" applyBorder="1" applyAlignment="1">
      <alignment horizontal="right"/>
    </xf>
    <xf numFmtId="0" fontId="0" fillId="0" borderId="85" xfId="0" applyFill="1" applyBorder="1" applyAlignment="1">
      <alignment wrapText="1"/>
    </xf>
    <xf numFmtId="0" fontId="0" fillId="0" borderId="86" xfId="0" applyFill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29" xfId="0" applyNumberFormat="1" applyFill="1" applyBorder="1" applyAlignment="1" applyProtection="1">
      <alignment horizontal="right"/>
      <protection locked="0"/>
    </xf>
    <xf numFmtId="4" fontId="0" fillId="0" borderId="59" xfId="0" applyNumberFormat="1" applyFill="1" applyBorder="1" applyAlignment="1" applyProtection="1">
      <alignment horizontal="right"/>
      <protection locked="0"/>
    </xf>
    <xf numFmtId="0" fontId="6" fillId="33" borderId="77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 wrapText="1"/>
    </xf>
    <xf numFmtId="10" fontId="0" fillId="0" borderId="56" xfId="46" applyNumberFormat="1" applyFont="1" applyFill="1" applyBorder="1" applyAlignment="1">
      <alignment horizontal="right"/>
    </xf>
    <xf numFmtId="10" fontId="0" fillId="0" borderId="62" xfId="46" applyNumberFormat="1" applyFont="1" applyFill="1" applyBorder="1" applyAlignment="1">
      <alignment horizontal="right"/>
    </xf>
    <xf numFmtId="2" fontId="0" fillId="0" borderId="29" xfId="0" applyNumberFormat="1" applyFill="1" applyBorder="1" applyAlignment="1" applyProtection="1">
      <alignment horizontal="right"/>
      <protection locked="0"/>
    </xf>
    <xf numFmtId="2" fontId="0" fillId="0" borderId="59" xfId="0" applyNumberFormat="1" applyFill="1" applyBorder="1" applyAlignment="1" applyProtection="1">
      <alignment horizontal="right"/>
      <protection locked="0"/>
    </xf>
    <xf numFmtId="0" fontId="6" fillId="0" borderId="84" xfId="0" applyFont="1" applyFill="1" applyBorder="1" applyAlignment="1">
      <alignment wrapText="1"/>
    </xf>
    <xf numFmtId="0" fontId="0" fillId="0" borderId="87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4" fontId="0" fillId="0" borderId="12" xfId="0" applyNumberFormat="1" applyFill="1" applyBorder="1" applyAlignment="1">
      <alignment horizontal="right"/>
    </xf>
    <xf numFmtId="4" fontId="0" fillId="0" borderId="83" xfId="0" applyNumberFormat="1" applyFill="1" applyBorder="1" applyAlignment="1">
      <alignment horizontal="right"/>
    </xf>
    <xf numFmtId="4" fontId="0" fillId="37" borderId="12" xfId="0" applyNumberFormat="1" applyFill="1" applyBorder="1" applyAlignment="1">
      <alignment horizontal="right"/>
    </xf>
    <xf numFmtId="4" fontId="0" fillId="37" borderId="83" xfId="0" applyNumberFormat="1" applyFill="1" applyBorder="1" applyAlignment="1">
      <alignment horizontal="right"/>
    </xf>
    <xf numFmtId="0" fontId="6" fillId="33" borderId="88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4" fontId="0" fillId="0" borderId="50" xfId="0" applyNumberFormat="1" applyFill="1" applyBorder="1" applyAlignment="1">
      <alignment horizontal="right"/>
    </xf>
    <xf numFmtId="4" fontId="0" fillId="0" borderId="71" xfId="0" applyNumberFormat="1" applyFill="1" applyBorder="1" applyAlignment="1">
      <alignment horizontal="right"/>
    </xf>
    <xf numFmtId="2" fontId="0" fillId="0" borderId="73" xfId="0" applyNumberFormat="1" applyFill="1" applyBorder="1" applyAlignment="1" applyProtection="1">
      <alignment horizontal="right"/>
      <protection locked="0"/>
    </xf>
    <xf numFmtId="2" fontId="0" fillId="0" borderId="74" xfId="0" applyNumberFormat="1" applyFill="1" applyBorder="1" applyAlignment="1" applyProtection="1">
      <alignment horizontal="right"/>
      <protection locked="0"/>
    </xf>
    <xf numFmtId="0" fontId="1" fillId="38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49" fontId="33" fillId="0" borderId="85" xfId="0" applyNumberFormat="1" applyFont="1" applyFill="1" applyBorder="1" applyAlignment="1">
      <alignment horizontal="center" vertical="center"/>
    </xf>
    <xf numFmtId="49" fontId="33" fillId="0" borderId="78" xfId="0" applyNumberFormat="1" applyFont="1" applyFill="1" applyBorder="1" applyAlignment="1">
      <alignment horizontal="center" vertical="center"/>
    </xf>
    <xf numFmtId="49" fontId="33" fillId="0" borderId="64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0" fillId="32" borderId="51" xfId="0" applyNumberFormat="1" applyFont="1" applyFill="1" applyBorder="1" applyAlignment="1" applyProtection="1">
      <alignment horizontal="center"/>
      <protection/>
    </xf>
    <xf numFmtId="49" fontId="0" fillId="32" borderId="59" xfId="0" applyNumberFormat="1" applyFont="1" applyFill="1" applyBorder="1" applyAlignment="1" applyProtection="1">
      <alignment horizontal="center"/>
      <protection/>
    </xf>
    <xf numFmtId="0" fontId="0" fillId="32" borderId="77" xfId="0" applyFont="1" applyFill="1" applyBorder="1" applyAlignment="1">
      <alignment horizontal="center"/>
    </xf>
    <xf numFmtId="0" fontId="0" fillId="32" borderId="78" xfId="0" applyFont="1" applyFill="1" applyBorder="1" applyAlignment="1">
      <alignment horizontal="center"/>
    </xf>
    <xf numFmtId="0" fontId="0" fillId="32" borderId="64" xfId="0" applyFont="1" applyFill="1" applyBorder="1" applyAlignment="1">
      <alignment horizontal="center"/>
    </xf>
    <xf numFmtId="0" fontId="4" fillId="33" borderId="56" xfId="0" applyFont="1" applyFill="1" applyBorder="1" applyAlignment="1" applyProtection="1">
      <alignment horizontal="center"/>
      <protection/>
    </xf>
    <xf numFmtId="0" fontId="4" fillId="33" borderId="61" xfId="0" applyFont="1" applyFill="1" applyBorder="1" applyAlignment="1" applyProtection="1">
      <alignment horizontal="center"/>
      <protection/>
    </xf>
    <xf numFmtId="0" fontId="4" fillId="33" borderId="62" xfId="0" applyFont="1" applyFill="1" applyBorder="1" applyAlignment="1" applyProtection="1">
      <alignment horizontal="center"/>
      <protection/>
    </xf>
    <xf numFmtId="49" fontId="9" fillId="32" borderId="34" xfId="0" applyNumberFormat="1" applyFont="1" applyFill="1" applyBorder="1" applyAlignment="1" applyProtection="1">
      <alignment wrapText="1"/>
      <protection/>
    </xf>
    <xf numFmtId="0" fontId="9" fillId="32" borderId="0" xfId="0" applyFont="1" applyFill="1" applyBorder="1" applyAlignment="1" applyProtection="1">
      <alignment wrapText="1"/>
      <protection locked="0"/>
    </xf>
    <xf numFmtId="49" fontId="9" fillId="32" borderId="0" xfId="0" applyNumberFormat="1" applyFont="1" applyFill="1" applyBorder="1" applyAlignment="1" applyProtection="1">
      <alignment horizontal="center"/>
      <protection locked="0"/>
    </xf>
    <xf numFmtId="3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 horizontal="right"/>
      <protection locked="0"/>
    </xf>
    <xf numFmtId="4" fontId="6" fillId="32" borderId="33" xfId="0" applyNumberFormat="1" applyFont="1" applyFill="1" applyBorder="1" applyAlignment="1" applyProtection="1">
      <alignment/>
      <protection/>
    </xf>
    <xf numFmtId="3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right"/>
      <protection locked="0"/>
    </xf>
    <xf numFmtId="49" fontId="0" fillId="32" borderId="51" xfId="0" applyNumberFormat="1" applyFont="1" applyFill="1" applyBorder="1" applyAlignment="1" applyProtection="1">
      <alignment horizontal="center"/>
      <protection/>
    </xf>
    <xf numFmtId="49" fontId="0" fillId="32" borderId="59" xfId="0" applyNumberFormat="1" applyFont="1" applyFill="1" applyBorder="1" applyAlignment="1" applyProtection="1">
      <alignment horizontal="center"/>
      <protection/>
    </xf>
    <xf numFmtId="49" fontId="9" fillId="32" borderId="29" xfId="0" applyNumberFormat="1" applyFont="1" applyFill="1" applyBorder="1" applyAlignment="1" applyProtection="1">
      <alignment horizontal="center"/>
      <protection locked="0"/>
    </xf>
    <xf numFmtId="49" fontId="9" fillId="32" borderId="51" xfId="0" applyNumberFormat="1" applyFont="1" applyFill="1" applyBorder="1" applyAlignment="1" applyProtection="1">
      <alignment horizontal="center"/>
      <protection locked="0"/>
    </xf>
    <xf numFmtId="49" fontId="9" fillId="32" borderId="59" xfId="0" applyNumberFormat="1" applyFont="1" applyFill="1" applyBorder="1" applyAlignment="1" applyProtection="1">
      <alignment horizontal="center"/>
      <protection locked="0"/>
    </xf>
    <xf numFmtId="4" fontId="28" fillId="0" borderId="0" xfId="45" applyNumberFormat="1" applyFont="1">
      <alignment/>
      <protection/>
    </xf>
    <xf numFmtId="4" fontId="3" fillId="0" borderId="0" xfId="45" applyNumberFormat="1">
      <alignment/>
      <protection/>
    </xf>
    <xf numFmtId="4" fontId="9" fillId="0" borderId="0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left" wrapText="1"/>
    </xf>
    <xf numFmtId="0" fontId="76" fillId="0" borderId="42" xfId="0" applyNumberFormat="1" applyFont="1" applyBorder="1" applyAlignment="1">
      <alignment horizontal="left"/>
    </xf>
    <xf numFmtId="4" fontId="21" fillId="0" borderId="20" xfId="45" applyNumberFormat="1" applyFont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Rozpocet_podprojek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19050</xdr:colOff>
      <xdr:row>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6097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</xdr:colOff>
      <xdr:row>8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6097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</xdr:colOff>
      <xdr:row>8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6097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19050</xdr:colOff>
      <xdr:row>48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1822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19050</xdr:colOff>
      <xdr:row>48</xdr:row>
      <xdr:rowOff>19050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1822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5_Implementacia_BG\02_v&#253;zva_OLD\12_1.vyzva_Blokov&#253;%20grant_111130\1.vyzva_%20Male%20projekty\Formulare_vyzva\Pr&#237;loha1_rozpocet\Priloha1_rozpocet_Male%20projekty_ziada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hrnutie_rozpoctu"/>
      <sheetName val="I. rozpocet_priame_vydavky"/>
      <sheetName val="II. rozpocet_nepriame_vydavky"/>
      <sheetName val="III. Tabulka_ostatne_NPN"/>
      <sheetName val="IV. Harmonogram_cerpania"/>
      <sheetName val="V. Financna_analy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SheetLayoutView="100" zoomScalePageLayoutView="0" workbookViewId="0" topLeftCell="A19">
      <selection activeCell="F35" sqref="F35"/>
    </sheetView>
  </sheetViews>
  <sheetFormatPr defaultColWidth="8.875" defaultRowHeight="12.75"/>
  <cols>
    <col min="1" max="1" width="12.75390625" style="28" customWidth="1"/>
    <col min="2" max="2" width="28.375" style="28" customWidth="1"/>
    <col min="3" max="5" width="11.125" style="28" customWidth="1"/>
    <col min="6" max="6" width="10.125" style="28" bestFit="1" customWidth="1"/>
    <col min="7" max="8" width="8.875" style="28" customWidth="1"/>
    <col min="9" max="9" width="9.125" style="28" bestFit="1" customWidth="1"/>
    <col min="10" max="16384" width="8.875" style="28" customWidth="1"/>
  </cols>
  <sheetData>
    <row r="1" spans="1:6" ht="9" customHeight="1">
      <c r="A1" s="29"/>
      <c r="B1" s="29"/>
      <c r="F1" s="30"/>
    </row>
    <row r="2" spans="1:6" ht="9" customHeight="1">
      <c r="A2" s="29"/>
      <c r="B2" s="29"/>
      <c r="F2" s="30"/>
    </row>
    <row r="3" spans="1:7" ht="23.25" customHeight="1">
      <c r="A3" s="319" t="s">
        <v>196</v>
      </c>
      <c r="B3" s="319"/>
      <c r="C3" s="319"/>
      <c r="D3" s="319"/>
      <c r="E3" s="319"/>
      <c r="F3" s="319"/>
      <c r="G3" s="319"/>
    </row>
    <row r="4" spans="1:7" ht="27.75" customHeight="1">
      <c r="A4" s="320" t="s">
        <v>104</v>
      </c>
      <c r="B4" s="320"/>
      <c r="C4" s="320"/>
      <c r="D4" s="320"/>
      <c r="E4" s="320"/>
      <c r="F4" s="320"/>
      <c r="G4" s="320"/>
    </row>
    <row r="5" spans="1:6" ht="9" customHeight="1">
      <c r="A5" s="29"/>
      <c r="B5" s="29"/>
      <c r="F5" s="30"/>
    </row>
    <row r="6" spans="1:7" ht="15.75">
      <c r="A6" s="321" t="s">
        <v>105</v>
      </c>
      <c r="B6" s="321"/>
      <c r="C6" s="321"/>
      <c r="D6" s="321"/>
      <c r="E6" s="321"/>
      <c r="F6" s="321"/>
      <c r="G6" s="321"/>
    </row>
    <row r="7" spans="6:7" ht="9.75" customHeight="1">
      <c r="F7" s="31"/>
      <c r="G7" s="31"/>
    </row>
    <row r="8" spans="1:7" ht="23.25" customHeight="1">
      <c r="A8" s="301" t="s">
        <v>136</v>
      </c>
      <c r="B8" s="301"/>
      <c r="C8" s="310"/>
      <c r="D8" s="310"/>
      <c r="E8" s="310"/>
      <c r="F8" s="310"/>
      <c r="G8" s="310"/>
    </row>
    <row r="9" spans="1:7" ht="21.75" customHeight="1">
      <c r="A9" s="301" t="s">
        <v>65</v>
      </c>
      <c r="B9" s="301"/>
      <c r="C9" s="310"/>
      <c r="D9" s="310"/>
      <c r="E9" s="310"/>
      <c r="F9" s="310"/>
      <c r="G9" s="310"/>
    </row>
    <row r="10" spans="1:7" ht="21.75" customHeight="1">
      <c r="A10" s="301" t="s">
        <v>191</v>
      </c>
      <c r="B10" s="301"/>
      <c r="C10" s="310" t="s">
        <v>121</v>
      </c>
      <c r="D10" s="310"/>
      <c r="E10" s="310"/>
      <c r="F10" s="310"/>
      <c r="G10" s="310"/>
    </row>
    <row r="11" spans="1:7" ht="21.75" customHeight="1">
      <c r="A11" s="301" t="s">
        <v>88</v>
      </c>
      <c r="B11" s="301"/>
      <c r="C11" s="310"/>
      <c r="D11" s="310"/>
      <c r="E11" s="310"/>
      <c r="F11" s="310"/>
      <c r="G11" s="310"/>
    </row>
    <row r="12" spans="1:7" ht="21.75" customHeight="1">
      <c r="A12" s="32" t="s">
        <v>89</v>
      </c>
      <c r="B12" s="32"/>
      <c r="C12" s="310">
        <v>24</v>
      </c>
      <c r="D12" s="310"/>
      <c r="E12" s="310"/>
      <c r="F12" s="310"/>
      <c r="G12" s="310"/>
    </row>
    <row r="13" spans="1:7" ht="21.75" customHeight="1">
      <c r="A13" s="301" t="s">
        <v>75</v>
      </c>
      <c r="B13" s="301"/>
      <c r="C13" s="310"/>
      <c r="D13" s="310"/>
      <c r="E13" s="310"/>
      <c r="F13" s="310"/>
      <c r="G13" s="310"/>
    </row>
    <row r="14" spans="1:7" ht="21.75" customHeight="1">
      <c r="A14" s="301" t="s">
        <v>137</v>
      </c>
      <c r="B14" s="301"/>
      <c r="C14" s="310"/>
      <c r="D14" s="310"/>
      <c r="E14" s="310"/>
      <c r="F14" s="310"/>
      <c r="G14" s="310"/>
    </row>
    <row r="15" spans="1:7" ht="21.75" customHeight="1">
      <c r="A15" s="301" t="s">
        <v>138</v>
      </c>
      <c r="B15" s="301"/>
      <c r="C15" s="310"/>
      <c r="D15" s="310"/>
      <c r="E15" s="310"/>
      <c r="F15" s="310"/>
      <c r="G15" s="310"/>
    </row>
    <row r="16" spans="1:7" ht="21.75" customHeight="1">
      <c r="A16" s="301" t="s">
        <v>139</v>
      </c>
      <c r="B16" s="301"/>
      <c r="C16" s="310"/>
      <c r="D16" s="310"/>
      <c r="E16" s="310"/>
      <c r="F16" s="310"/>
      <c r="G16" s="310" t="s">
        <v>61</v>
      </c>
    </row>
    <row r="17" spans="1:7" ht="12.75" customHeight="1">
      <c r="A17" s="157"/>
      <c r="B17" s="157"/>
      <c r="C17" s="156"/>
      <c r="D17" s="156"/>
      <c r="E17" s="156"/>
      <c r="F17" s="158"/>
      <c r="G17" s="158"/>
    </row>
    <row r="18" spans="1:7" ht="20.25" customHeight="1">
      <c r="A18" s="311" t="s">
        <v>159</v>
      </c>
      <c r="B18" s="311"/>
      <c r="C18" s="311" t="s">
        <v>90</v>
      </c>
      <c r="D18" s="311"/>
      <c r="E18" s="311"/>
      <c r="F18" s="31"/>
      <c r="G18" s="33" t="s">
        <v>62</v>
      </c>
    </row>
    <row r="19" spans="1:10" s="49" customFormat="1" ht="20.25" customHeight="1" thickBot="1">
      <c r="A19" s="311"/>
      <c r="B19" s="311"/>
      <c r="C19" s="235" t="s">
        <v>49</v>
      </c>
      <c r="D19" s="235" t="s">
        <v>70</v>
      </c>
      <c r="E19" s="235" t="s">
        <v>71</v>
      </c>
      <c r="F19" s="51"/>
      <c r="G19" s="52"/>
      <c r="J19" s="28"/>
    </row>
    <row r="20" spans="1:7" s="49" customFormat="1" ht="15">
      <c r="A20" s="75" t="s">
        <v>91</v>
      </c>
      <c r="B20" s="76"/>
      <c r="C20" s="77">
        <f>C22+C26</f>
        <v>0</v>
      </c>
      <c r="D20" s="77">
        <f>D22+D26</f>
        <v>0</v>
      </c>
      <c r="E20" s="77">
        <f>E22+E26</f>
        <v>0</v>
      </c>
      <c r="F20" s="51"/>
      <c r="G20" s="52"/>
    </row>
    <row r="21" spans="1:7" s="49" customFormat="1" ht="12.75">
      <c r="A21" s="71"/>
      <c r="B21" s="72"/>
      <c r="C21" s="73"/>
      <c r="D21" s="73"/>
      <c r="E21" s="73"/>
      <c r="F21" s="51"/>
      <c r="G21" s="52"/>
    </row>
    <row r="22" spans="1:10" s="57" customFormat="1" ht="15">
      <c r="A22" s="75" t="s">
        <v>77</v>
      </c>
      <c r="B22" s="76"/>
      <c r="C22" s="77">
        <f>SUM(C23:C24)</f>
        <v>0</v>
      </c>
      <c r="D22" s="77">
        <f>SUM(D23:D24)</f>
        <v>0</v>
      </c>
      <c r="E22" s="77">
        <f>SUM(E23:E24)</f>
        <v>0</v>
      </c>
      <c r="G22" s="58"/>
      <c r="J22" s="49"/>
    </row>
    <row r="23" spans="1:10" ht="12.75" customHeight="1">
      <c r="A23" s="69" t="str">
        <f>Celkovy_rozpocet_projektu!A14</f>
        <v>01</v>
      </c>
      <c r="B23" s="47" t="str">
        <f>Celkovy_rozpocet_projektu!B14</f>
        <v>Dlhodobý nehmotný majetok</v>
      </c>
      <c r="C23" s="54">
        <f>SUM(D23:E23)</f>
        <v>0</v>
      </c>
      <c r="D23" s="54">
        <f>Celkovy_rozpocet_projektu!F18</f>
        <v>0</v>
      </c>
      <c r="E23" s="59" t="s">
        <v>72</v>
      </c>
      <c r="F23" s="31"/>
      <c r="G23" s="33"/>
      <c r="J23" s="57"/>
    </row>
    <row r="24" spans="1:7" ht="12.75" customHeight="1">
      <c r="A24" s="69" t="str">
        <f>Celkovy_rozpocet_projektu!A21</f>
        <v>02</v>
      </c>
      <c r="B24" s="47" t="str">
        <f>Celkovy_rozpocet_projektu!B21</f>
        <v>Dlhodobý hmotný majetok</v>
      </c>
      <c r="C24" s="54">
        <f>SUM(D24:E24)</f>
        <v>0</v>
      </c>
      <c r="D24" s="54">
        <f>Celkovy_rozpocet_projektu!F26</f>
        <v>0</v>
      </c>
      <c r="E24" s="59" t="s">
        <v>72</v>
      </c>
      <c r="F24" s="31"/>
      <c r="G24" s="33"/>
    </row>
    <row r="25" spans="1:7" ht="12.75" customHeight="1">
      <c r="A25" s="48"/>
      <c r="B25" s="47"/>
      <c r="C25" s="68"/>
      <c r="D25" s="68"/>
      <c r="E25" s="68"/>
      <c r="F25" s="31"/>
      <c r="G25" s="33"/>
    </row>
    <row r="26" spans="1:10" s="57" customFormat="1" ht="15">
      <c r="A26" s="75" t="s">
        <v>78</v>
      </c>
      <c r="B26" s="76"/>
      <c r="C26" s="77">
        <f>C27+C28+C32+C36+C37</f>
        <v>0</v>
      </c>
      <c r="D26" s="77">
        <f>D27+D28+D32+D36+D37</f>
        <v>0</v>
      </c>
      <c r="E26" s="77">
        <f>E27+E28+E32+E36+E37</f>
        <v>0</v>
      </c>
      <c r="F26" s="443"/>
      <c r="G26" s="58"/>
      <c r="J26" s="28"/>
    </row>
    <row r="27" spans="1:10" ht="12.75" customHeight="1">
      <c r="A27" s="69" t="str">
        <f>Celkovy_rozpocet_projektu!A27</f>
        <v>50</v>
      </c>
      <c r="B27" s="47" t="str">
        <f>Celkovy_rozpocet_projektu!B27</f>
        <v>Spotrebované nákupy</v>
      </c>
      <c r="C27" s="54">
        <f>SUM(D27:E27)</f>
        <v>0</v>
      </c>
      <c r="D27" s="54">
        <f>Celkovy_rozpocet_projektu!F29</f>
        <v>0</v>
      </c>
      <c r="E27" s="54">
        <f>Celkovy_rozpocet_projektu!F51</f>
        <v>0</v>
      </c>
      <c r="F27" s="31"/>
      <c r="G27" s="33"/>
      <c r="J27" s="57"/>
    </row>
    <row r="28" spans="1:7" ht="12.75" customHeight="1">
      <c r="A28" s="69" t="str">
        <f>Celkovy_rozpocet_projektu!A30</f>
        <v>51</v>
      </c>
      <c r="B28" s="47" t="str">
        <f>Celkovy_rozpocet_projektu!B30</f>
        <v>Služby</v>
      </c>
      <c r="C28" s="54">
        <f>SUM(D28:E28)</f>
        <v>0</v>
      </c>
      <c r="D28" s="54">
        <f>SUM(D29:D31)</f>
        <v>0</v>
      </c>
      <c r="E28" s="54">
        <f>SUM(E29:E31)</f>
        <v>0</v>
      </c>
      <c r="F28" s="31"/>
      <c r="G28" s="33"/>
    </row>
    <row r="29" spans="1:7" ht="12.75" customHeight="1">
      <c r="A29" s="70" t="str">
        <f>Celkovy_rozpocet_projektu!A31</f>
        <v>512</v>
      </c>
      <c r="B29" s="50" t="str">
        <f>Celkovy_rozpocet_projektu!B31</f>
        <v>Cestovné</v>
      </c>
      <c r="C29" s="55">
        <f>SUM(D29:E29)</f>
        <v>0</v>
      </c>
      <c r="D29" s="55">
        <f>Celkovy_rozpocet_projektu!F31</f>
        <v>0</v>
      </c>
      <c r="E29" s="55">
        <f>Celkovy_rozpocet_projektu!F53</f>
        <v>0</v>
      </c>
      <c r="F29" s="31"/>
      <c r="G29" s="33"/>
    </row>
    <row r="30" spans="1:7" ht="12.75" customHeight="1">
      <c r="A30" s="70" t="str">
        <f>Celkovy_rozpocet_projektu!A32</f>
        <v>513</v>
      </c>
      <c r="B30" s="50" t="str">
        <f>Celkovy_rozpocet_projektu!B32</f>
        <v>Náklady na reprezentáciu</v>
      </c>
      <c r="C30" s="55">
        <f aca="true" t="shared" si="0" ref="C30:C37">SUM(D30:E30)</f>
        <v>0</v>
      </c>
      <c r="D30" s="55">
        <f>Celkovy_rozpocet_projektu!F32</f>
        <v>0</v>
      </c>
      <c r="E30" s="59" t="s">
        <v>72</v>
      </c>
      <c r="F30" s="31"/>
      <c r="G30" s="33"/>
    </row>
    <row r="31" spans="1:7" ht="12.75" customHeight="1">
      <c r="A31" s="70" t="str">
        <f>Celkovy_rozpocet_projektu!A33</f>
        <v>518</v>
      </c>
      <c r="B31" s="50" t="str">
        <f>Celkovy_rozpocet_projektu!B33</f>
        <v>Ostatné služby</v>
      </c>
      <c r="C31" s="55">
        <f t="shared" si="0"/>
        <v>0</v>
      </c>
      <c r="D31" s="55">
        <f>Celkovy_rozpocet_projektu!F33</f>
        <v>0</v>
      </c>
      <c r="E31" s="55">
        <f>Celkovy_rozpocet_projektu!F54</f>
        <v>0</v>
      </c>
      <c r="F31" s="31"/>
      <c r="G31" s="33"/>
    </row>
    <row r="32" spans="1:7" ht="12.75" customHeight="1">
      <c r="A32" s="69" t="str">
        <f>Celkovy_rozpocet_projektu!A35</f>
        <v>52</v>
      </c>
      <c r="B32" s="47" t="str">
        <f>Celkovy_rozpocet_projektu!B35</f>
        <v>Osobné náklady</v>
      </c>
      <c r="C32" s="54">
        <f t="shared" si="0"/>
        <v>0</v>
      </c>
      <c r="D32" s="54">
        <f>SUM(D33:D35)</f>
        <v>0</v>
      </c>
      <c r="E32" s="54">
        <f>SUM(E33:E35)</f>
        <v>0</v>
      </c>
      <c r="F32" s="31"/>
      <c r="G32" s="33"/>
    </row>
    <row r="33" spans="1:7" ht="12.75" customHeight="1">
      <c r="A33" s="70" t="str">
        <f>Celkovy_rozpocet_projektu!A36</f>
        <v>521</v>
      </c>
      <c r="B33" s="50" t="str">
        <f>Celkovy_rozpocet_projektu!B36</f>
        <v>Mzdové náklady</v>
      </c>
      <c r="C33" s="55">
        <f t="shared" si="0"/>
        <v>0</v>
      </c>
      <c r="D33" s="55">
        <f>Celkovy_rozpocet_projektu!F36</f>
        <v>0</v>
      </c>
      <c r="E33" s="55">
        <f>Celkovy_rozpocet_projektu!F57</f>
        <v>0</v>
      </c>
      <c r="F33" s="31"/>
      <c r="G33" s="33"/>
    </row>
    <row r="34" spans="1:7" ht="12.75" customHeight="1">
      <c r="A34" s="70" t="str">
        <f>Celkovy_rozpocet_projektu!A37</f>
        <v>524</v>
      </c>
      <c r="B34" s="50" t="str">
        <f>Celkovy_rozpocet_projektu!B37</f>
        <v>Zákonné sociálne poistenie</v>
      </c>
      <c r="C34" s="55">
        <f t="shared" si="0"/>
        <v>0</v>
      </c>
      <c r="D34" s="55">
        <f>Celkovy_rozpocet_projektu!F37</f>
        <v>0</v>
      </c>
      <c r="E34" s="55">
        <f>Celkovy_rozpocet_projektu!F58</f>
        <v>0</v>
      </c>
      <c r="F34" s="31"/>
      <c r="G34" s="33"/>
    </row>
    <row r="35" spans="1:7" ht="12.75" customHeight="1">
      <c r="A35" s="70" t="str">
        <f>Celkovy_rozpocet_projektu!A38</f>
        <v>527</v>
      </c>
      <c r="B35" s="50" t="str">
        <f>Celkovy_rozpocet_projektu!B38</f>
        <v>Zákonné sociálne náklady</v>
      </c>
      <c r="C35" s="55">
        <f t="shared" si="0"/>
        <v>0</v>
      </c>
      <c r="D35" s="55">
        <f>Celkovy_rozpocet_projektu!F38</f>
        <v>0</v>
      </c>
      <c r="E35" s="55">
        <f>Celkovy_rozpocet_projektu!F59</f>
        <v>0</v>
      </c>
      <c r="F35" s="31"/>
      <c r="G35" s="33"/>
    </row>
    <row r="36" spans="1:7" ht="12.75" customHeight="1">
      <c r="A36" s="69" t="s">
        <v>81</v>
      </c>
      <c r="B36" s="47" t="str">
        <f>Celkovy_rozpocet_projektu!B61</f>
        <v>Ostatné náklady</v>
      </c>
      <c r="C36" s="54">
        <f t="shared" si="0"/>
        <v>0</v>
      </c>
      <c r="D36" s="448">
        <f>'I.Z rozpocet_ziadatel'!F83+'II.P1 rozpocet_Partner1'!F84+'III.P2 rozpocet_Partner2'!F84</f>
        <v>0</v>
      </c>
      <c r="E36" s="54">
        <f>Celkovy_rozpocet_projektu!F62</f>
        <v>0</v>
      </c>
      <c r="F36" s="31"/>
      <c r="G36" s="33"/>
    </row>
    <row r="37" spans="1:7" ht="12.75" customHeight="1">
      <c r="A37" s="302" t="s">
        <v>160</v>
      </c>
      <c r="B37" s="303"/>
      <c r="C37" s="161">
        <f t="shared" si="0"/>
        <v>0</v>
      </c>
      <c r="D37" s="162"/>
      <c r="E37" s="161">
        <f>Celkovy_rozpocet_projektu!F65</f>
        <v>0</v>
      </c>
      <c r="F37" s="31"/>
      <c r="G37" s="33"/>
    </row>
    <row r="38" spans="1:10" s="49" customFormat="1" ht="12.75" customHeight="1">
      <c r="A38" s="74"/>
      <c r="B38" s="50"/>
      <c r="C38" s="47"/>
      <c r="D38" s="47"/>
      <c r="E38" s="47"/>
      <c r="F38" s="51"/>
      <c r="G38" s="52"/>
      <c r="J38" s="28"/>
    </row>
    <row r="39" spans="1:7" s="79" customFormat="1" ht="21" customHeight="1">
      <c r="A39" s="293" t="s">
        <v>92</v>
      </c>
      <c r="B39" s="293"/>
      <c r="C39" s="78">
        <f>C22</f>
        <v>0</v>
      </c>
      <c r="D39" s="83" t="e">
        <f>C22/C20</f>
        <v>#DIV/0!</v>
      </c>
      <c r="E39" s="236" t="e">
        <f>IF(D39&gt;50%,"zníž podiel investičných výdavkov!!!"," ")</f>
        <v>#DIV/0!</v>
      </c>
      <c r="G39" s="80"/>
    </row>
    <row r="40" spans="1:7" s="79" customFormat="1" ht="21" customHeight="1">
      <c r="A40" s="293" t="s">
        <v>126</v>
      </c>
      <c r="B40" s="293"/>
      <c r="C40" s="78">
        <f>C26</f>
        <v>0</v>
      </c>
      <c r="D40" s="83" t="e">
        <f>C26/C20</f>
        <v>#DIV/0!</v>
      </c>
      <c r="E40" s="56"/>
      <c r="G40" s="80"/>
    </row>
    <row r="41" spans="1:7" s="79" customFormat="1" ht="21" customHeight="1">
      <c r="A41" s="81"/>
      <c r="B41" s="81"/>
      <c r="C41" s="82"/>
      <c r="D41" s="56"/>
      <c r="E41" s="56"/>
      <c r="G41" s="80"/>
    </row>
    <row r="42" spans="1:7" s="79" customFormat="1" ht="21" customHeight="1">
      <c r="A42" s="293" t="s">
        <v>188</v>
      </c>
      <c r="B42" s="293"/>
      <c r="C42" s="78">
        <f>C20*D42</f>
        <v>0</v>
      </c>
      <c r="D42" s="83">
        <v>0.9</v>
      </c>
      <c r="E42" s="56"/>
      <c r="G42" s="80"/>
    </row>
    <row r="43" spans="1:7" s="79" customFormat="1" ht="21" customHeight="1">
      <c r="A43" s="293" t="s">
        <v>74</v>
      </c>
      <c r="B43" s="293"/>
      <c r="C43" s="78">
        <f>C20*D43</f>
        <v>0</v>
      </c>
      <c r="D43" s="83">
        <v>0.1</v>
      </c>
      <c r="E43" s="56"/>
      <c r="G43" s="80"/>
    </row>
    <row r="44" spans="1:10" s="49" customFormat="1" ht="12.75" customHeight="1">
      <c r="A44" s="74" t="s">
        <v>64</v>
      </c>
      <c r="B44" s="50"/>
      <c r="C44" s="47"/>
      <c r="D44" s="47"/>
      <c r="E44" s="47"/>
      <c r="F44" s="51"/>
      <c r="G44" s="52"/>
      <c r="J44" s="79"/>
    </row>
    <row r="45" spans="1:7" s="49" customFormat="1" ht="12.75" customHeight="1">
      <c r="A45" s="74"/>
      <c r="B45" s="50"/>
      <c r="C45" s="47"/>
      <c r="D45" s="47"/>
      <c r="E45" s="47"/>
      <c r="F45" s="51"/>
      <c r="G45" s="52"/>
    </row>
    <row r="46" spans="1:7" s="49" customFormat="1" ht="12.75" customHeight="1">
      <c r="A46" s="304" t="s">
        <v>158</v>
      </c>
      <c r="B46" s="305"/>
      <c r="C46" s="311" t="s">
        <v>90</v>
      </c>
      <c r="D46" s="311"/>
      <c r="E46" s="311"/>
      <c r="F46" s="311"/>
      <c r="G46" s="311"/>
    </row>
    <row r="47" spans="1:10" ht="27.75" customHeight="1">
      <c r="A47" s="306"/>
      <c r="B47" s="307"/>
      <c r="C47" s="147" t="s">
        <v>133</v>
      </c>
      <c r="D47" s="147" t="s">
        <v>134</v>
      </c>
      <c r="E47" s="147" t="s">
        <v>135</v>
      </c>
      <c r="F47" s="148" t="s">
        <v>56</v>
      </c>
      <c r="G47" s="148" t="s">
        <v>125</v>
      </c>
      <c r="J47" s="49"/>
    </row>
    <row r="48" spans="1:7" ht="27.75" customHeight="1" thickBot="1">
      <c r="A48" s="308"/>
      <c r="B48" s="309"/>
      <c r="C48" s="88">
        <f>SUM(C49:C50)</f>
        <v>0</v>
      </c>
      <c r="D48" s="88">
        <f>SUM(D49:D50)</f>
        <v>0</v>
      </c>
      <c r="E48" s="88">
        <f>SUM(E49:E50)</f>
        <v>0</v>
      </c>
      <c r="F48" s="88">
        <f>SUM(F49:F50)</f>
        <v>0</v>
      </c>
      <c r="G48" s="149" t="e">
        <f>F48/$F$48</f>
        <v>#DIV/0!</v>
      </c>
    </row>
    <row r="49" spans="1:7" ht="27.75" customHeight="1" thickTop="1">
      <c r="A49" s="314" t="s">
        <v>132</v>
      </c>
      <c r="B49" s="315" t="e">
        <f>'[1]I. rozpocet_priame_vydavky'!#REF!</f>
        <v>#REF!</v>
      </c>
      <c r="C49" s="159">
        <f>'I.Z rozpocet_ziadatel'!F85</f>
        <v>0</v>
      </c>
      <c r="D49" s="159">
        <f>'II.P1 rozpocet_Partner1'!F86</f>
        <v>0</v>
      </c>
      <c r="E49" s="159">
        <f>'III.P2 rozpocet_Partner2'!F86</f>
        <v>0</v>
      </c>
      <c r="F49" s="150">
        <f>SUM(C49:E49)</f>
        <v>0</v>
      </c>
      <c r="G49" s="151" t="e">
        <f>F49/F48</f>
        <v>#DIV/0!</v>
      </c>
    </row>
    <row r="50" spans="1:9" ht="27.75" customHeight="1">
      <c r="A50" s="312" t="s">
        <v>161</v>
      </c>
      <c r="B50" s="313"/>
      <c r="C50" s="159">
        <f>SUM(C51:C52)</f>
        <v>0</v>
      </c>
      <c r="D50" s="159">
        <f>SUM(D51:D52)</f>
        <v>0</v>
      </c>
      <c r="E50" s="159">
        <f>SUM(E51:E52)</f>
        <v>0</v>
      </c>
      <c r="F50" s="150">
        <f>SUM(C50:E50)</f>
        <v>0</v>
      </c>
      <c r="G50" s="151" t="e">
        <f>F50/F48</f>
        <v>#DIV/0!</v>
      </c>
      <c r="I50" s="444">
        <f>SUM(F49:F50)</f>
        <v>0</v>
      </c>
    </row>
    <row r="51" spans="1:9" ht="13.5" customHeight="1">
      <c r="A51" s="85"/>
      <c r="B51" s="86" t="s">
        <v>162</v>
      </c>
      <c r="C51" s="152">
        <f>'I.Z rozpocet_ziadatel'!F129-'I.Z rozpocet_ziadatel'!F127</f>
        <v>0</v>
      </c>
      <c r="D51" s="152">
        <f>'II.P1 rozpocet_Partner1'!F130-'II.P1 rozpocet_Partner1'!F128</f>
        <v>0</v>
      </c>
      <c r="E51" s="152">
        <f>'III.P2 rozpocet_Partner2'!F130-'III.P2 rozpocet_Partner2'!F128</f>
        <v>0</v>
      </c>
      <c r="F51" s="152">
        <f>SUM(C51:E51)</f>
        <v>0</v>
      </c>
      <c r="G51" s="153"/>
      <c r="I51" s="444">
        <f>C20</f>
        <v>0</v>
      </c>
    </row>
    <row r="52" spans="1:9" ht="13.5" thickBot="1">
      <c r="A52" s="84" t="s">
        <v>64</v>
      </c>
      <c r="B52" s="87" t="s">
        <v>160</v>
      </c>
      <c r="C52" s="154">
        <f>'I.Z rozpocet_ziadatel'!F127</f>
        <v>0</v>
      </c>
      <c r="D52" s="154">
        <f>'II.P1 rozpocet_Partner1'!F128</f>
        <v>0</v>
      </c>
      <c r="E52" s="154">
        <f>'III.P2 rozpocet_Partner2'!F128</f>
        <v>0</v>
      </c>
      <c r="F52" s="154">
        <f>SUM(C52:E52)</f>
        <v>0</v>
      </c>
      <c r="G52" s="155"/>
      <c r="I52" s="444">
        <f>I51-I50</f>
        <v>0</v>
      </c>
    </row>
    <row r="53" ht="12.75" customHeight="1">
      <c r="G53" s="240" t="e">
        <f>IF(G50&gt;20%,"zníž nepriame výdavky!!!"," ")</f>
        <v>#DIV/0!</v>
      </c>
    </row>
    <row r="54" ht="12.75" customHeight="1">
      <c r="A54" s="142" t="s">
        <v>114</v>
      </c>
    </row>
    <row r="55" spans="1:4" ht="16.5" customHeight="1">
      <c r="A55" s="291" t="str">
        <f>Celkovy_rozpocet_projektu!A1</f>
        <v>Celkový rozpočet projektu</v>
      </c>
      <c r="B55" s="291"/>
      <c r="C55" s="292"/>
      <c r="D55" s="141"/>
    </row>
    <row r="56" spans="1:4" ht="16.5" customHeight="1">
      <c r="A56" s="291" t="str">
        <f>'I.Z rozpocet_ziadatel'!A1</f>
        <v>Tabuľka 1. Výdavky projektu - Žiadateľ</v>
      </c>
      <c r="B56" s="291"/>
      <c r="C56" s="292"/>
      <c r="D56" s="141"/>
    </row>
    <row r="57" spans="1:4" ht="16.5" customHeight="1">
      <c r="A57" s="291" t="str">
        <f>'I.Z vypocet_rezia'!A7</f>
        <v>Výpočet réžie - Žiadateľ</v>
      </c>
      <c r="B57" s="291"/>
      <c r="C57" s="292"/>
      <c r="D57" s="141"/>
    </row>
    <row r="58" spans="1:4" ht="16.5" customHeight="1">
      <c r="A58" s="210" t="str">
        <f>'II.P1 rozpocet_Partner1'!A1</f>
        <v>Tabuľka 2. Výdavky projektu - Partner 1</v>
      </c>
      <c r="B58" s="210"/>
      <c r="C58" s="211"/>
      <c r="D58" s="141"/>
    </row>
    <row r="59" spans="1:4" ht="16.5" customHeight="1">
      <c r="A59" s="210" t="str">
        <f>'II.P1 vypocet_rezia'!A8:E8</f>
        <v>Výpočet réžie - Partner 1</v>
      </c>
      <c r="B59" s="210"/>
      <c r="C59" s="211"/>
      <c r="D59" s="141"/>
    </row>
    <row r="60" spans="1:4" ht="16.5" customHeight="1">
      <c r="A60" s="210" t="str">
        <f>'III.P2 rozpocet_Partner2'!A1</f>
        <v>Tabuľka 3. Výdavky projektu - Partner 2</v>
      </c>
      <c r="B60" s="210"/>
      <c r="C60" s="211"/>
      <c r="D60" s="141"/>
    </row>
    <row r="61" spans="1:4" ht="16.5" customHeight="1">
      <c r="A61" s="210" t="str">
        <f>'III.P2 vypocet_rezia'!A8:E8</f>
        <v>Výpočet réžie - Partner 2</v>
      </c>
      <c r="B61" s="210"/>
      <c r="C61" s="211"/>
      <c r="D61" s="141"/>
    </row>
    <row r="62" spans="1:4" ht="16.5" customHeight="1">
      <c r="A62" s="291" t="str">
        <f>'IV. Harmonogram_cerpania'!A1</f>
        <v>Tabuľka 4. Harmonogram čerpania projektu</v>
      </c>
      <c r="B62" s="291"/>
      <c r="C62" s="292"/>
      <c r="D62" s="141"/>
    </row>
    <row r="63" spans="1:4" ht="16.5" customHeight="1">
      <c r="A63" s="31" t="s">
        <v>115</v>
      </c>
      <c r="D63" s="141"/>
    </row>
    <row r="64" spans="1:4" ht="16.5" customHeight="1">
      <c r="A64" s="145" t="s">
        <v>123</v>
      </c>
      <c r="D64" s="141"/>
    </row>
    <row r="65" spans="1:5" ht="12.75" customHeight="1">
      <c r="A65" s="35"/>
      <c r="B65" s="35"/>
      <c r="C65" s="35"/>
      <c r="D65" s="35"/>
      <c r="E65" s="35"/>
    </row>
    <row r="66" spans="1:5" ht="12.75" customHeight="1">
      <c r="A66" s="300" t="s">
        <v>97</v>
      </c>
      <c r="B66" s="300"/>
      <c r="C66" s="316"/>
      <c r="D66" s="317"/>
      <c r="E66" s="318"/>
    </row>
    <row r="67" spans="1:5" ht="12.75" customHeight="1">
      <c r="A67" s="300" t="s">
        <v>98</v>
      </c>
      <c r="B67" s="300"/>
      <c r="C67" s="316"/>
      <c r="D67" s="317"/>
      <c r="E67" s="318"/>
    </row>
    <row r="68" spans="1:5" ht="12.75" customHeight="1">
      <c r="A68" s="300" t="s">
        <v>190</v>
      </c>
      <c r="B68" s="300"/>
      <c r="C68" s="316"/>
      <c r="D68" s="317"/>
      <c r="E68" s="318"/>
    </row>
    <row r="69" spans="1:5" ht="12.75" customHeight="1">
      <c r="A69" s="294" t="s">
        <v>99</v>
      </c>
      <c r="B69" s="295"/>
      <c r="C69" s="60" t="s">
        <v>63</v>
      </c>
      <c r="D69" s="61"/>
      <c r="E69" s="62"/>
    </row>
    <row r="70" spans="1:5" ht="12.75" customHeight="1">
      <c r="A70" s="296"/>
      <c r="B70" s="297"/>
      <c r="C70" s="63"/>
      <c r="D70" s="34"/>
      <c r="E70" s="64"/>
    </row>
    <row r="71" spans="1:5" ht="38.25" customHeight="1">
      <c r="A71" s="296"/>
      <c r="B71" s="297"/>
      <c r="C71" s="63"/>
      <c r="D71" s="34"/>
      <c r="E71" s="64"/>
    </row>
    <row r="72" spans="1:5" ht="12.75" customHeight="1">
      <c r="A72" s="298"/>
      <c r="B72" s="299"/>
      <c r="C72" s="65"/>
      <c r="D72" s="66"/>
      <c r="E72" s="67"/>
    </row>
    <row r="73" spans="1:5" ht="12.75" customHeight="1">
      <c r="A73" s="194"/>
      <c r="B73" s="194"/>
      <c r="C73" s="34"/>
      <c r="D73" s="34"/>
      <c r="E73" s="34"/>
    </row>
    <row r="74" spans="1:5" ht="12.75" customHeight="1">
      <c r="A74" s="194"/>
      <c r="B74" s="194"/>
      <c r="C74" s="34"/>
      <c r="D74" s="34"/>
      <c r="E74" s="34"/>
    </row>
    <row r="75" spans="1:5" ht="12.75" customHeight="1">
      <c r="A75" s="194"/>
      <c r="B75" s="194"/>
      <c r="C75" s="34"/>
      <c r="D75" s="34"/>
      <c r="E75" s="34"/>
    </row>
    <row r="76" spans="1:5" ht="12.75" customHeight="1">
      <c r="A76" s="194"/>
      <c r="B76" s="194"/>
      <c r="C76" s="34"/>
      <c r="D76" s="34"/>
      <c r="E76" s="34"/>
    </row>
    <row r="77" spans="1:5" ht="12.75" customHeight="1">
      <c r="A77" s="194"/>
      <c r="B77" s="194"/>
      <c r="C77" s="34"/>
      <c r="D77" s="34"/>
      <c r="E77" s="34"/>
    </row>
    <row r="78" spans="1:5" ht="12.75" customHeight="1">
      <c r="A78" s="194"/>
      <c r="B78" s="194"/>
      <c r="C78" s="34"/>
      <c r="D78" s="34"/>
      <c r="E78" s="34"/>
    </row>
    <row r="79" spans="1:5" ht="12.75" customHeight="1">
      <c r="A79" s="194"/>
      <c r="B79" s="194"/>
      <c r="C79" s="34"/>
      <c r="D79" s="34"/>
      <c r="E79" s="34"/>
    </row>
    <row r="80" spans="1:5" ht="12.75" customHeight="1">
      <c r="A80" s="194"/>
      <c r="B80" s="194"/>
      <c r="C80" s="34"/>
      <c r="D80" s="34"/>
      <c r="E80" s="34"/>
    </row>
    <row r="81" spans="1:5" ht="12.75" customHeight="1">
      <c r="A81" s="194"/>
      <c r="B81" s="194"/>
      <c r="C81" s="34"/>
      <c r="D81" s="34"/>
      <c r="E81" s="34"/>
    </row>
    <row r="82" spans="1:5" ht="12.75" customHeight="1">
      <c r="A82" s="194"/>
      <c r="B82" s="194"/>
      <c r="C82" s="34"/>
      <c r="D82" s="34"/>
      <c r="E82" s="34"/>
    </row>
    <row r="83" spans="1:5" ht="12.75" customHeight="1">
      <c r="A83" s="194"/>
      <c r="B83" s="194"/>
      <c r="C83" s="34"/>
      <c r="D83" s="34"/>
      <c r="E83" s="34"/>
    </row>
    <row r="84" spans="1:5" ht="12.75" customHeight="1">
      <c r="A84" s="194"/>
      <c r="B84" s="194"/>
      <c r="C84" s="34"/>
      <c r="D84" s="34"/>
      <c r="E84" s="34"/>
    </row>
    <row r="85" spans="1:5" ht="12.75" customHeight="1">
      <c r="A85" s="194"/>
      <c r="B85" s="194"/>
      <c r="C85" s="34"/>
      <c r="D85" s="34"/>
      <c r="E85" s="34"/>
    </row>
    <row r="86" spans="1:5" ht="12.75" customHeight="1">
      <c r="A86" s="194"/>
      <c r="B86" s="194"/>
      <c r="C86" s="34"/>
      <c r="D86" s="34"/>
      <c r="E86" s="34"/>
    </row>
    <row r="87" spans="1:5" ht="12.75" customHeight="1">
      <c r="A87" s="194"/>
      <c r="B87" s="194"/>
      <c r="C87" s="34"/>
      <c r="D87" s="34"/>
      <c r="E87" s="34"/>
    </row>
    <row r="88" spans="1:5" ht="12.75" customHeight="1">
      <c r="A88" s="194"/>
      <c r="B88" s="194"/>
      <c r="C88" s="34"/>
      <c r="D88" s="34"/>
      <c r="E88" s="34"/>
    </row>
    <row r="89" spans="1:5" ht="12.75" customHeight="1">
      <c r="A89" s="194"/>
      <c r="B89" s="194"/>
      <c r="C89" s="34"/>
      <c r="D89" s="34"/>
      <c r="E89" s="34"/>
    </row>
    <row r="90" spans="1:5" ht="12.75" customHeight="1">
      <c r="A90" s="194"/>
      <c r="B90" s="194"/>
      <c r="C90" s="34"/>
      <c r="D90" s="34"/>
      <c r="E90" s="34"/>
    </row>
    <row r="91" spans="1:5" ht="12.75" customHeight="1">
      <c r="A91" s="194"/>
      <c r="B91" s="194"/>
      <c r="C91" s="34"/>
      <c r="D91" s="34"/>
      <c r="E91" s="34"/>
    </row>
    <row r="92" spans="1:5" ht="12.75" customHeight="1">
      <c r="A92" s="194"/>
      <c r="B92" s="194"/>
      <c r="C92" s="34"/>
      <c r="D92" s="34"/>
      <c r="E92" s="34"/>
    </row>
    <row r="94" ht="12.75">
      <c r="B94" s="31" t="s">
        <v>121</v>
      </c>
    </row>
    <row r="95" ht="12.75">
      <c r="B95" s="145" t="s">
        <v>192</v>
      </c>
    </row>
    <row r="96" ht="12.75">
      <c r="B96" s="145" t="s">
        <v>193</v>
      </c>
    </row>
    <row r="97" ht="12.75">
      <c r="B97" s="145" t="s">
        <v>194</v>
      </c>
    </row>
    <row r="98" ht="12.75">
      <c r="B98" s="145" t="s">
        <v>195</v>
      </c>
    </row>
    <row r="101" ht="12.75">
      <c r="B101" s="31" t="s">
        <v>127</v>
      </c>
    </row>
    <row r="102" ht="12.75">
      <c r="B102" s="31" t="s">
        <v>128</v>
      </c>
    </row>
  </sheetData>
  <sheetProtection/>
  <mergeCells count="42">
    <mergeCell ref="A3:G3"/>
    <mergeCell ref="A4:G4"/>
    <mergeCell ref="A6:G6"/>
    <mergeCell ref="C10:G10"/>
    <mergeCell ref="A9:B9"/>
    <mergeCell ref="C8:G8"/>
    <mergeCell ref="A8:B8"/>
    <mergeCell ref="C9:G9"/>
    <mergeCell ref="C68:E68"/>
    <mergeCell ref="A66:B66"/>
    <mergeCell ref="A68:B68"/>
    <mergeCell ref="A62:C62"/>
    <mergeCell ref="C66:E66"/>
    <mergeCell ref="C67:E67"/>
    <mergeCell ref="A50:B50"/>
    <mergeCell ref="A49:B49"/>
    <mergeCell ref="A56:C56"/>
    <mergeCell ref="A18:B19"/>
    <mergeCell ref="A55:C55"/>
    <mergeCell ref="C12:G12"/>
    <mergeCell ref="C13:G13"/>
    <mergeCell ref="C14:G14"/>
    <mergeCell ref="C46:G46"/>
    <mergeCell ref="A46:B48"/>
    <mergeCell ref="A42:B42"/>
    <mergeCell ref="A11:B11"/>
    <mergeCell ref="A15:B15"/>
    <mergeCell ref="C15:G15"/>
    <mergeCell ref="A16:B16"/>
    <mergeCell ref="C16:G16"/>
    <mergeCell ref="C18:E18"/>
    <mergeCell ref="C11:G11"/>
    <mergeCell ref="A57:C57"/>
    <mergeCell ref="A43:B43"/>
    <mergeCell ref="A69:B72"/>
    <mergeCell ref="A67:B67"/>
    <mergeCell ref="A10:B10"/>
    <mergeCell ref="A40:B40"/>
    <mergeCell ref="A39:B39"/>
    <mergeCell ref="A13:B13"/>
    <mergeCell ref="A14:B14"/>
    <mergeCell ref="A37:B37"/>
  </mergeCells>
  <dataValidations count="2">
    <dataValidation type="list" allowBlank="1" showInputMessage="1" showErrorMessage="1" sqref="C10:E10">
      <formula1>$B$94:$B$98</formula1>
    </dataValidation>
    <dataValidation type="list" allowBlank="1" showInputMessage="1" showErrorMessage="1" sqref="D55:D64">
      <formula1>$B$101:$B$102</formula1>
    </dataValidation>
  </dataValidations>
  <printOptions horizontalCentered="1"/>
  <pageMargins left="0.7874015748031497" right="0.7086614173228347" top="0.7874015748031497" bottom="0.5905511811023623" header="0.5118110236220472" footer="0.5118110236220472"/>
  <pageSetup orientation="portrait" paperSize="10" scale="85" r:id="rId2"/>
  <headerFooter alignWithMargins="0">
    <oddHeader>&amp;R&amp;"Arial CE,Kurzíva"&amp;8Príloha č. 1 k Žiadosti o NFP v rámci Programu Aktívne občianstvo a inklúzia</oddHeader>
  </headerFooter>
  <rowBreaks count="2" manualBreakCount="2">
    <brk id="44" max="6" man="1"/>
    <brk id="8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="110" zoomScaleSheetLayoutView="110" zoomScalePageLayoutView="0" workbookViewId="0" topLeftCell="A4">
      <pane ySplit="8" topLeftCell="A12" activePane="bottomLeft" state="frozen"/>
      <selection pane="topLeft" activeCell="A4" sqref="A4"/>
      <selection pane="bottomLeft" activeCell="C16" sqref="C16:E16"/>
    </sheetView>
  </sheetViews>
  <sheetFormatPr defaultColWidth="9.00390625" defaultRowHeight="12.75"/>
  <cols>
    <col min="1" max="1" width="4.25390625" style="2" customWidth="1"/>
    <col min="2" max="2" width="29.875" style="3" customWidth="1"/>
    <col min="3" max="5" width="14.875" style="2" customWidth="1"/>
    <col min="6" max="6" width="14.875" style="7" customWidth="1"/>
    <col min="7" max="7" width="11.00390625" style="2" customWidth="1"/>
    <col min="8" max="16384" width="9.125" style="2" customWidth="1"/>
  </cols>
  <sheetData>
    <row r="1" spans="1:6" ht="15.75">
      <c r="A1" s="326" t="s">
        <v>189</v>
      </c>
      <c r="B1" s="326"/>
      <c r="C1" s="326"/>
      <c r="D1" s="326"/>
      <c r="E1" s="326"/>
      <c r="F1" s="326"/>
    </row>
    <row r="2" ht="12.75">
      <c r="A2" s="7"/>
    </row>
    <row r="3" spans="1:6" ht="16.5" customHeight="1">
      <c r="A3" s="301" t="s">
        <v>136</v>
      </c>
      <c r="B3" s="301"/>
      <c r="C3" s="355">
        <f>Zhrnutie_rozpoctu!C8</f>
        <v>0</v>
      </c>
      <c r="D3" s="355"/>
      <c r="E3" s="355"/>
      <c r="F3" s="355"/>
    </row>
    <row r="4" spans="1:6" ht="16.5" customHeight="1">
      <c r="A4" s="301" t="s">
        <v>65</v>
      </c>
      <c r="B4" s="301"/>
      <c r="C4" s="355">
        <f>Zhrnutie_rozpoctu!C9</f>
        <v>0</v>
      </c>
      <c r="D4" s="355"/>
      <c r="E4" s="355"/>
      <c r="F4" s="355"/>
    </row>
    <row r="5" spans="1:6" s="1" customFormat="1" ht="16.5" customHeight="1">
      <c r="A5" s="301" t="s">
        <v>191</v>
      </c>
      <c r="B5" s="301"/>
      <c r="C5" s="355" t="str">
        <f>Zhrnutie_rozpoctu!C10</f>
        <v>Vyberte z možností</v>
      </c>
      <c r="D5" s="355"/>
      <c r="E5" s="355"/>
      <c r="F5" s="355"/>
    </row>
    <row r="6" spans="1:6" s="1" customFormat="1" ht="13.5" thickBot="1">
      <c r="A6" s="36"/>
      <c r="B6" s="37"/>
      <c r="C6" s="5"/>
      <c r="D6" s="6"/>
      <c r="E6" s="6"/>
      <c r="F6" s="39"/>
    </row>
    <row r="7" spans="1:6" s="201" customFormat="1" ht="22.5" customHeight="1">
      <c r="A7" s="337" t="s">
        <v>69</v>
      </c>
      <c r="B7" s="338"/>
      <c r="C7" s="346" t="s">
        <v>3</v>
      </c>
      <c r="D7" s="346" t="s">
        <v>4</v>
      </c>
      <c r="E7" s="349" t="s">
        <v>66</v>
      </c>
      <c r="F7" s="352" t="s">
        <v>68</v>
      </c>
    </row>
    <row r="8" spans="1:6" s="202" customFormat="1" ht="12.75">
      <c r="A8" s="339"/>
      <c r="B8" s="340"/>
      <c r="C8" s="347"/>
      <c r="D8" s="347"/>
      <c r="E8" s="350"/>
      <c r="F8" s="353"/>
    </row>
    <row r="9" spans="1:6" s="202" customFormat="1" ht="12.75">
      <c r="A9" s="339"/>
      <c r="B9" s="340"/>
      <c r="C9" s="348"/>
      <c r="D9" s="348"/>
      <c r="E9" s="351"/>
      <c r="F9" s="354"/>
    </row>
    <row r="10" spans="1:6" s="202" customFormat="1" ht="13.5" thickBot="1">
      <c r="A10" s="341"/>
      <c r="B10" s="342"/>
      <c r="C10" s="205" t="s">
        <v>0</v>
      </c>
      <c r="D10" s="205" t="s">
        <v>1</v>
      </c>
      <c r="E10" s="206" t="s">
        <v>2</v>
      </c>
      <c r="F10" s="207" t="s">
        <v>67</v>
      </c>
    </row>
    <row r="11" spans="1:6" s="202" customFormat="1" ht="6" customHeight="1">
      <c r="A11" s="230"/>
      <c r="B11" s="203"/>
      <c r="C11" s="203"/>
      <c r="D11" s="203"/>
      <c r="E11" s="203"/>
      <c r="F11" s="231"/>
    </row>
    <row r="12" spans="1:6" s="202" customFormat="1" ht="6" customHeight="1" thickBot="1">
      <c r="A12" s="232" t="s">
        <v>64</v>
      </c>
      <c r="B12" s="233"/>
      <c r="C12" s="233"/>
      <c r="D12" s="233"/>
      <c r="E12" s="233"/>
      <c r="F12" s="234"/>
    </row>
    <row r="13" spans="1:6" s="202" customFormat="1" ht="16.5" customHeight="1" thickBot="1">
      <c r="A13" s="323" t="s">
        <v>79</v>
      </c>
      <c r="B13" s="324"/>
      <c r="C13" s="324"/>
      <c r="D13" s="324"/>
      <c r="E13" s="324"/>
      <c r="F13" s="325"/>
    </row>
    <row r="14" spans="1:6" s="164" customFormat="1" ht="12.75">
      <c r="A14" s="163" t="s">
        <v>10</v>
      </c>
      <c r="B14" s="343" t="s">
        <v>76</v>
      </c>
      <c r="C14" s="344"/>
      <c r="D14" s="344"/>
      <c r="E14" s="344"/>
      <c r="F14" s="345"/>
    </row>
    <row r="15" spans="1:6" s="164" customFormat="1" ht="12.75">
      <c r="A15" s="165" t="s">
        <v>5</v>
      </c>
      <c r="B15" s="166" t="s">
        <v>29</v>
      </c>
      <c r="C15" s="335"/>
      <c r="D15" s="336"/>
      <c r="E15" s="336"/>
      <c r="F15" s="167">
        <f>'I.Z rozpocet_ziadatel'!F14+'II.P1 rozpocet_Partner1'!F15+'III.P2 rozpocet_Partner2'!F15</f>
        <v>0</v>
      </c>
    </row>
    <row r="16" spans="1:6" s="164" customFormat="1" ht="12.75">
      <c r="A16" s="165" t="s">
        <v>6</v>
      </c>
      <c r="B16" s="166" t="s">
        <v>30</v>
      </c>
      <c r="C16" s="335"/>
      <c r="D16" s="336"/>
      <c r="E16" s="336"/>
      <c r="F16" s="167">
        <f>'I.Z rozpocet_ziadatel'!F17+'II.P1 rozpocet_Partner1'!F18+'III.P2 rozpocet_Partner2'!F18</f>
        <v>0</v>
      </c>
    </row>
    <row r="17" spans="1:6" s="164" customFormat="1" ht="12.75">
      <c r="A17" s="165" t="s">
        <v>7</v>
      </c>
      <c r="B17" s="166" t="s">
        <v>31</v>
      </c>
      <c r="C17" s="335"/>
      <c r="D17" s="336"/>
      <c r="E17" s="336"/>
      <c r="F17" s="167">
        <f>'I.Z rozpocet_ziadatel'!F20+'II.P1 rozpocet_Partner1'!F21+'III.P2 rozpocet_Partner2'!F21</f>
        <v>0</v>
      </c>
    </row>
    <row r="18" spans="1:6" s="1" customFormat="1" ht="25.5">
      <c r="A18" s="13" t="s">
        <v>8</v>
      </c>
      <c r="B18" s="11" t="s">
        <v>32</v>
      </c>
      <c r="C18" s="327"/>
      <c r="D18" s="365"/>
      <c r="E18" s="366"/>
      <c r="F18" s="43">
        <f>SUM(F15,F16,F17)</f>
        <v>0</v>
      </c>
    </row>
    <row r="19" spans="1:6" s="164" customFormat="1" ht="12.75">
      <c r="A19" s="168" t="s">
        <v>9</v>
      </c>
      <c r="B19" s="169" t="s">
        <v>108</v>
      </c>
      <c r="C19" s="361"/>
      <c r="D19" s="357"/>
      <c r="E19" s="357"/>
      <c r="F19" s="358"/>
    </row>
    <row r="20" spans="1:6" s="164" customFormat="1" ht="12.75">
      <c r="A20" s="170" t="s">
        <v>11</v>
      </c>
      <c r="B20" s="171" t="s">
        <v>60</v>
      </c>
      <c r="C20" s="360"/>
      <c r="D20" s="336"/>
      <c r="E20" s="336"/>
      <c r="F20" s="167">
        <f>'I.Z rozpocet_ziadatel'!F25+'II.P1 rozpocet_Partner1'!F26+'III.P2 rozpocet_Partner2'!F26</f>
        <v>0</v>
      </c>
    </row>
    <row r="21" spans="1:6" s="164" customFormat="1" ht="12.75">
      <c r="A21" s="168" t="s">
        <v>9</v>
      </c>
      <c r="B21" s="169" t="s">
        <v>109</v>
      </c>
      <c r="C21" s="362"/>
      <c r="D21" s="363"/>
      <c r="E21" s="363"/>
      <c r="F21" s="364"/>
    </row>
    <row r="22" spans="1:6" s="164" customFormat="1" ht="22.5">
      <c r="A22" s="170" t="s">
        <v>12</v>
      </c>
      <c r="B22" s="171" t="s">
        <v>33</v>
      </c>
      <c r="C22" s="333"/>
      <c r="D22" s="334"/>
      <c r="E22" s="334"/>
      <c r="F22" s="167">
        <f>'I.Z rozpocet_ziadatel'!F29+'II.P1 rozpocet_Partner1'!F30+'III.P2 rozpocet_Partner2'!F30</f>
        <v>0</v>
      </c>
    </row>
    <row r="23" spans="1:6" s="164" customFormat="1" ht="11.25" customHeight="1">
      <c r="A23" s="170" t="s">
        <v>44</v>
      </c>
      <c r="B23" s="171" t="s">
        <v>45</v>
      </c>
      <c r="C23" s="359"/>
      <c r="D23" s="336"/>
      <c r="E23" s="336"/>
      <c r="F23" s="167">
        <f>'I.Z rozpocet_ziadatel'!F33+'II.P1 rozpocet_Partner1'!F34+'III.P2 rozpocet_Partner2'!F34</f>
        <v>0</v>
      </c>
    </row>
    <row r="24" spans="1:6" s="164" customFormat="1" ht="12.75">
      <c r="A24" s="170" t="s">
        <v>13</v>
      </c>
      <c r="B24" s="171" t="s">
        <v>34</v>
      </c>
      <c r="C24" s="359"/>
      <c r="D24" s="336"/>
      <c r="E24" s="336"/>
      <c r="F24" s="167">
        <f>'I.Z rozpocet_ziadatel'!F37+'II.P1 rozpocet_Partner1'!F38+'III.P2 rozpocet_Partner2'!F38</f>
        <v>0</v>
      </c>
    </row>
    <row r="25" spans="1:6" s="164" customFormat="1" ht="12.75">
      <c r="A25" s="170" t="s">
        <v>14</v>
      </c>
      <c r="B25" s="171" t="s">
        <v>35</v>
      </c>
      <c r="C25" s="333"/>
      <c r="D25" s="334"/>
      <c r="E25" s="334"/>
      <c r="F25" s="167">
        <f>'I.Z rozpocet_ziadatel'!F40+'II.P1 rozpocet_Partner1'!F41+'III.P2 rozpocet_Partner2'!F41</f>
        <v>0</v>
      </c>
    </row>
    <row r="26" spans="1:6" s="1" customFormat="1" ht="25.5">
      <c r="A26" s="13" t="s">
        <v>15</v>
      </c>
      <c r="B26" s="11" t="s">
        <v>36</v>
      </c>
      <c r="C26" s="367"/>
      <c r="D26" s="328"/>
      <c r="E26" s="329"/>
      <c r="F26" s="43">
        <f>SUM(F20,F22,F23,F24,F25)</f>
        <v>0</v>
      </c>
    </row>
    <row r="27" spans="1:6" s="164" customFormat="1" ht="12.75">
      <c r="A27" s="172" t="s">
        <v>17</v>
      </c>
      <c r="B27" s="173" t="s">
        <v>110</v>
      </c>
      <c r="C27" s="356"/>
      <c r="D27" s="357"/>
      <c r="E27" s="357"/>
      <c r="F27" s="358"/>
    </row>
    <row r="28" spans="1:6" s="164" customFormat="1" ht="12.75">
      <c r="A28" s="174" t="s">
        <v>18</v>
      </c>
      <c r="B28" s="175" t="s">
        <v>37</v>
      </c>
      <c r="C28" s="335"/>
      <c r="D28" s="336"/>
      <c r="E28" s="336"/>
      <c r="F28" s="167">
        <f>'I.Z rozpocet_ziadatel'!F45+'II.P1 rozpocet_Partner1'!F46+'III.P2 rozpocet_Partner2'!F46</f>
        <v>0</v>
      </c>
    </row>
    <row r="29" spans="1:6" s="1" customFormat="1" ht="25.5">
      <c r="A29" s="14" t="s">
        <v>16</v>
      </c>
      <c r="B29" s="12" t="s">
        <v>38</v>
      </c>
      <c r="C29" s="327"/>
      <c r="D29" s="328"/>
      <c r="E29" s="329"/>
      <c r="F29" s="44">
        <f>SUM(F28)</f>
        <v>0</v>
      </c>
    </row>
    <row r="30" spans="1:6" s="164" customFormat="1" ht="12.75">
      <c r="A30" s="172" t="s">
        <v>20</v>
      </c>
      <c r="B30" s="173" t="s">
        <v>39</v>
      </c>
      <c r="C30" s="356"/>
      <c r="D30" s="357"/>
      <c r="E30" s="357"/>
      <c r="F30" s="358"/>
    </row>
    <row r="31" spans="1:6" s="164" customFormat="1" ht="12.75">
      <c r="A31" s="174" t="s">
        <v>21</v>
      </c>
      <c r="B31" s="175" t="s">
        <v>42</v>
      </c>
      <c r="C31" s="335"/>
      <c r="D31" s="336"/>
      <c r="E31" s="336"/>
      <c r="F31" s="167">
        <f>'I.Z rozpocet_ziadatel'!F51+'II.P1 rozpocet_Partner1'!F52+'III.P2 rozpocet_Partner2'!F52</f>
        <v>0</v>
      </c>
    </row>
    <row r="32" spans="1:6" s="164" customFormat="1" ht="12.75">
      <c r="A32" s="174" t="s">
        <v>22</v>
      </c>
      <c r="B32" s="175" t="s">
        <v>43</v>
      </c>
      <c r="C32" s="335"/>
      <c r="D32" s="336"/>
      <c r="E32" s="336"/>
      <c r="F32" s="167">
        <f>'I.Z rozpocet_ziadatel'!F55+'II.P1 rozpocet_Partner1'!F56+'III.P2 rozpocet_Partner2'!F56</f>
        <v>0</v>
      </c>
    </row>
    <row r="33" spans="1:6" s="164" customFormat="1" ht="12.75">
      <c r="A33" s="174" t="s">
        <v>23</v>
      </c>
      <c r="B33" s="175" t="s">
        <v>58</v>
      </c>
      <c r="C33" s="333"/>
      <c r="D33" s="334"/>
      <c r="E33" s="334"/>
      <c r="F33" s="167">
        <f>'I.Z rozpocet_ziadatel'!F59+'II.P1 rozpocet_Partner1'!F60+'III.P2 rozpocet_Partner2'!F60</f>
        <v>0</v>
      </c>
    </row>
    <row r="34" spans="1:6" s="1" customFormat="1" ht="25.5">
      <c r="A34" s="14" t="s">
        <v>19</v>
      </c>
      <c r="B34" s="12" t="s">
        <v>40</v>
      </c>
      <c r="C34" s="327"/>
      <c r="D34" s="328"/>
      <c r="E34" s="329"/>
      <c r="F34" s="44">
        <f>SUM(F31,F32,F33)</f>
        <v>0</v>
      </c>
    </row>
    <row r="35" spans="1:6" s="164" customFormat="1" ht="12.75">
      <c r="A35" s="168" t="s">
        <v>25</v>
      </c>
      <c r="B35" s="169" t="s">
        <v>59</v>
      </c>
      <c r="C35" s="356"/>
      <c r="D35" s="357"/>
      <c r="E35" s="357"/>
      <c r="F35" s="358"/>
    </row>
    <row r="36" spans="1:6" s="164" customFormat="1" ht="12.75">
      <c r="A36" s="165" t="s">
        <v>26</v>
      </c>
      <c r="B36" s="166" t="s">
        <v>111</v>
      </c>
      <c r="C36" s="335"/>
      <c r="D36" s="336"/>
      <c r="E36" s="336"/>
      <c r="F36" s="167">
        <f>'I.Z rozpocet_ziadatel'!F67+'II.P1 rozpocet_Partner1'!F68+'III.P2 rozpocet_Partner2'!F68</f>
        <v>0</v>
      </c>
    </row>
    <row r="37" spans="1:6" s="164" customFormat="1" ht="12.75">
      <c r="A37" s="165" t="s">
        <v>27</v>
      </c>
      <c r="B37" s="166" t="s">
        <v>112</v>
      </c>
      <c r="C37" s="335"/>
      <c r="D37" s="336"/>
      <c r="E37" s="336"/>
      <c r="F37" s="167">
        <f>'I.Z rozpocet_ziadatel'!F71+'II.P1 rozpocet_Partner1'!F72+'III.P2 rozpocet_Partner2'!F72</f>
        <v>0</v>
      </c>
    </row>
    <row r="38" spans="1:6" s="164" customFormat="1" ht="12.75">
      <c r="A38" s="176" t="s">
        <v>28</v>
      </c>
      <c r="B38" s="177" t="s">
        <v>113</v>
      </c>
      <c r="C38" s="335"/>
      <c r="D38" s="336"/>
      <c r="E38" s="336"/>
      <c r="F38" s="167">
        <f>'I.Z rozpocet_ziadatel'!F75+'II.P1 rozpocet_Partner1'!F76+'III.P2 rozpocet_Partner2'!F76</f>
        <v>0</v>
      </c>
    </row>
    <row r="39" spans="1:6" s="1" customFormat="1" ht="26.25" thickBot="1">
      <c r="A39" s="216" t="s">
        <v>24</v>
      </c>
      <c r="B39" s="217" t="s">
        <v>41</v>
      </c>
      <c r="C39" s="427"/>
      <c r="D39" s="428"/>
      <c r="E39" s="429"/>
      <c r="F39" s="218">
        <f>SUM(F36,F37,F38)</f>
        <v>0</v>
      </c>
    </row>
    <row r="40" spans="1:6" s="164" customFormat="1" ht="12.75">
      <c r="A40" s="172" t="s">
        <v>81</v>
      </c>
      <c r="B40" s="173" t="s">
        <v>82</v>
      </c>
      <c r="C40" s="424"/>
      <c r="D40" s="425"/>
      <c r="E40" s="425"/>
      <c r="F40" s="426"/>
    </row>
    <row r="41" spans="1:6" s="164" customFormat="1" ht="12.75">
      <c r="A41" s="174" t="s">
        <v>83</v>
      </c>
      <c r="B41" s="175" t="s">
        <v>84</v>
      </c>
      <c r="C41" s="335"/>
      <c r="D41" s="422"/>
      <c r="E41" s="423"/>
      <c r="F41" s="167">
        <f>'I.Z rozpocet_ziadatel'!F81+'II.P1 rozpocet_Partner1'!F82+'III.P2 rozpocet_Partner2'!F82</f>
        <v>0</v>
      </c>
    </row>
    <row r="42" spans="1:6" s="1" customFormat="1" ht="26.25" thickBot="1">
      <c r="A42" s="216" t="s">
        <v>212</v>
      </c>
      <c r="B42" s="217" t="s">
        <v>85</v>
      </c>
      <c r="C42" s="368"/>
      <c r="D42" s="369"/>
      <c r="E42" s="370"/>
      <c r="F42" s="218">
        <f>SUM(F41:F41)</f>
        <v>0</v>
      </c>
    </row>
    <row r="43" spans="1:6" s="202" customFormat="1" ht="16.5" thickBot="1">
      <c r="A43" s="46"/>
      <c r="B43" s="203"/>
      <c r="C43" s="203"/>
      <c r="D43" s="203"/>
      <c r="E43" s="203"/>
      <c r="F43" s="204"/>
    </row>
    <row r="44" spans="1:6" s="202" customFormat="1" ht="22.5" customHeight="1" thickBot="1">
      <c r="A44" s="323" t="s">
        <v>80</v>
      </c>
      <c r="B44" s="324"/>
      <c r="C44" s="324"/>
      <c r="D44" s="324"/>
      <c r="E44" s="325"/>
      <c r="F44" s="209">
        <f>F18+F26+F29+F34+F39+F42</f>
        <v>0</v>
      </c>
    </row>
    <row r="45" spans="2:6" s="201" customFormat="1" ht="12.75">
      <c r="B45" s="371"/>
      <c r="C45" s="372"/>
      <c r="D45" s="372"/>
      <c r="E45" s="372"/>
      <c r="F45" s="372"/>
    </row>
    <row r="46" spans="2:6" s="201" customFormat="1" ht="13.5" thickBot="1">
      <c r="B46" s="8"/>
      <c r="C46" s="9"/>
      <c r="D46" s="9"/>
      <c r="E46" s="9"/>
      <c r="F46" s="9"/>
    </row>
    <row r="47" spans="1:6" s="201" customFormat="1" ht="13.5" thickBot="1">
      <c r="A47" s="323" t="s">
        <v>73</v>
      </c>
      <c r="B47" s="324"/>
      <c r="C47" s="324"/>
      <c r="D47" s="324"/>
      <c r="E47" s="324"/>
      <c r="F47" s="325"/>
    </row>
    <row r="48" spans="1:6" s="201" customFormat="1" ht="6.75" customHeight="1" thickBot="1">
      <c r="A48" s="224"/>
      <c r="B48" s="8"/>
      <c r="C48" s="225"/>
      <c r="D48" s="225"/>
      <c r="E48" s="225"/>
      <c r="F48" s="226"/>
    </row>
    <row r="49" spans="1:6" s="201" customFormat="1" ht="12.75">
      <c r="A49" s="215" t="s">
        <v>17</v>
      </c>
      <c r="B49" s="330" t="s">
        <v>110</v>
      </c>
      <c r="C49" s="331"/>
      <c r="D49" s="331"/>
      <c r="E49" s="331"/>
      <c r="F49" s="332"/>
    </row>
    <row r="50" spans="1:6" s="201" customFormat="1" ht="12.75">
      <c r="A50" s="174" t="s">
        <v>18</v>
      </c>
      <c r="B50" s="175" t="s">
        <v>37</v>
      </c>
      <c r="C50" s="219"/>
      <c r="D50" s="213"/>
      <c r="E50" s="220"/>
      <c r="F50" s="167">
        <f>'I.Z rozpocet_ziadatel'!F90+'II.P1 rozpocet_Partner1'!F91+'III.P2 rozpocet_Partner2'!F91</f>
        <v>0</v>
      </c>
    </row>
    <row r="51" spans="1:6" s="164" customFormat="1" ht="25.5">
      <c r="A51" s="14" t="s">
        <v>8</v>
      </c>
      <c r="B51" s="12" t="s">
        <v>38</v>
      </c>
      <c r="C51" s="327"/>
      <c r="D51" s="328"/>
      <c r="E51" s="329"/>
      <c r="F51" s="44">
        <f>SUM(F50)</f>
        <v>0</v>
      </c>
    </row>
    <row r="52" spans="1:6" s="201" customFormat="1" ht="12.75">
      <c r="A52" s="172" t="s">
        <v>20</v>
      </c>
      <c r="B52" s="173" t="s">
        <v>39</v>
      </c>
      <c r="C52" s="221"/>
      <c r="D52" s="212"/>
      <c r="E52" s="212"/>
      <c r="F52" s="222"/>
    </row>
    <row r="53" spans="1:6" s="201" customFormat="1" ht="12.75">
      <c r="A53" s="174" t="s">
        <v>21</v>
      </c>
      <c r="B53" s="175" t="s">
        <v>42</v>
      </c>
      <c r="C53" s="219"/>
      <c r="D53" s="213"/>
      <c r="E53" s="220"/>
      <c r="F53" s="167">
        <f>'I.Z rozpocet_ziadatel'!F96+'II.P1 rozpocet_Partner1'!F97+'III.P2 rozpocet_Partner2'!F97</f>
        <v>0</v>
      </c>
    </row>
    <row r="54" spans="1:6" s="201" customFormat="1" ht="12.75">
      <c r="A54" s="174" t="s">
        <v>23</v>
      </c>
      <c r="B54" s="175" t="s">
        <v>58</v>
      </c>
      <c r="C54" s="214"/>
      <c r="D54" s="212"/>
      <c r="E54" s="222"/>
      <c r="F54" s="167">
        <f>'I.Z rozpocet_ziadatel'!F100+'II.P1 rozpocet_Partner1'!F101+'III.P2 rozpocet_Partner2'!F101</f>
        <v>0</v>
      </c>
    </row>
    <row r="55" spans="1:6" s="164" customFormat="1" ht="25.5">
      <c r="A55" s="14" t="s">
        <v>15</v>
      </c>
      <c r="B55" s="12" t="s">
        <v>40</v>
      </c>
      <c r="C55" s="327"/>
      <c r="D55" s="328"/>
      <c r="E55" s="329"/>
      <c r="F55" s="44">
        <f>F54+F53</f>
        <v>0</v>
      </c>
    </row>
    <row r="56" spans="1:6" s="201" customFormat="1" ht="12.75">
      <c r="A56" s="168" t="s">
        <v>25</v>
      </c>
      <c r="B56" s="169" t="s">
        <v>59</v>
      </c>
      <c r="C56" s="221"/>
      <c r="D56" s="212"/>
      <c r="E56" s="212"/>
      <c r="F56" s="222"/>
    </row>
    <row r="57" spans="1:6" s="201" customFormat="1" ht="12.75">
      <c r="A57" s="165" t="s">
        <v>26</v>
      </c>
      <c r="B57" s="166" t="s">
        <v>111</v>
      </c>
      <c r="C57" s="219"/>
      <c r="D57" s="213"/>
      <c r="E57" s="220"/>
      <c r="F57" s="167">
        <f>'I.Z rozpocet_ziadatel'!F108+'II.P1 rozpocet_Partner1'!F109+'III.P2 rozpocet_Partner2'!F109</f>
        <v>0</v>
      </c>
    </row>
    <row r="58" spans="1:6" s="201" customFormat="1" ht="12.75">
      <c r="A58" s="165" t="s">
        <v>27</v>
      </c>
      <c r="B58" s="166" t="s">
        <v>112</v>
      </c>
      <c r="C58" s="219"/>
      <c r="D58" s="213"/>
      <c r="E58" s="220"/>
      <c r="F58" s="167">
        <f>'I.Z rozpocet_ziadatel'!F112+'II.P1 rozpocet_Partner1'!F113+'III.P2 rozpocet_Partner2'!F113</f>
        <v>0</v>
      </c>
    </row>
    <row r="59" spans="1:6" s="201" customFormat="1" ht="12.75">
      <c r="A59" s="176" t="s">
        <v>28</v>
      </c>
      <c r="B59" s="177" t="s">
        <v>113</v>
      </c>
      <c r="C59" s="219"/>
      <c r="D59" s="213"/>
      <c r="E59" s="220"/>
      <c r="F59" s="167">
        <f>'I.Z rozpocet_ziadatel'!F116+'II.P1 rozpocet_Partner1'!F117+'III.P2 rozpocet_Partner2'!F117</f>
        <v>0</v>
      </c>
    </row>
    <row r="60" spans="1:6" s="164" customFormat="1" ht="25.5">
      <c r="A60" s="14" t="s">
        <v>16</v>
      </c>
      <c r="B60" s="12" t="s">
        <v>41</v>
      </c>
      <c r="C60" s="327"/>
      <c r="D60" s="328"/>
      <c r="E60" s="329"/>
      <c r="F60" s="44">
        <f>F59+F58+F57</f>
        <v>0</v>
      </c>
    </row>
    <row r="61" spans="1:6" s="201" customFormat="1" ht="12.75">
      <c r="A61" s="172" t="s">
        <v>81</v>
      </c>
      <c r="B61" s="173" t="s">
        <v>82</v>
      </c>
      <c r="C61" s="221"/>
      <c r="D61" s="212"/>
      <c r="E61" s="212"/>
      <c r="F61" s="222"/>
    </row>
    <row r="62" spans="1:6" s="201" customFormat="1" ht="12.75">
      <c r="A62" s="174" t="s">
        <v>83</v>
      </c>
      <c r="B62" s="175" t="s">
        <v>84</v>
      </c>
      <c r="C62" s="219"/>
      <c r="D62" s="213"/>
      <c r="E62" s="220"/>
      <c r="F62" s="167">
        <f>'I.Z rozpocet_ziadatel'!F122+'II.P1 rozpocet_Partner1'!F123+'III.P2 rozpocet_Partner2'!F123</f>
        <v>0</v>
      </c>
    </row>
    <row r="63" spans="1:6" s="164" customFormat="1" ht="25.5">
      <c r="A63" s="14" t="s">
        <v>19</v>
      </c>
      <c r="B63" s="12" t="s">
        <v>85</v>
      </c>
      <c r="C63" s="327"/>
      <c r="D63" s="328"/>
      <c r="E63" s="329"/>
      <c r="F63" s="44">
        <f>F62</f>
        <v>0</v>
      </c>
    </row>
    <row r="64" spans="1:6" s="201" customFormat="1" ht="6.75" customHeight="1">
      <c r="A64" s="224"/>
      <c r="B64" s="8"/>
      <c r="C64" s="225"/>
      <c r="D64" s="225"/>
      <c r="E64" s="225"/>
      <c r="F64" s="226"/>
    </row>
    <row r="65" spans="1:6" s="201" customFormat="1" ht="13.5" thickBot="1">
      <c r="A65" s="216" t="s">
        <v>24</v>
      </c>
      <c r="B65" s="241" t="s">
        <v>160</v>
      </c>
      <c r="C65" s="227"/>
      <c r="D65" s="228"/>
      <c r="E65" s="229"/>
      <c r="F65" s="218">
        <f>'I.Z rozpocet_ziadatel'!F127+'II.P1 rozpocet_Partner1'!F128+'III.P2 rozpocet_Partner2'!F128</f>
        <v>0</v>
      </c>
    </row>
    <row r="66" spans="1:6" s="201" customFormat="1" ht="6.75" customHeight="1" thickBot="1">
      <c r="A66" s="224"/>
      <c r="B66" s="8"/>
      <c r="C66" s="225"/>
      <c r="D66" s="225"/>
      <c r="E66" s="225"/>
      <c r="F66" s="226"/>
    </row>
    <row r="67" spans="1:6" ht="26.25" customHeight="1" thickBot="1">
      <c r="A67" s="323" t="s">
        <v>156</v>
      </c>
      <c r="B67" s="324"/>
      <c r="C67" s="324"/>
      <c r="D67" s="324"/>
      <c r="E67" s="325"/>
      <c r="F67" s="223">
        <f>F65+F60+F55+F63+F51</f>
        <v>0</v>
      </c>
    </row>
    <row r="68" spans="2:6" s="201" customFormat="1" ht="12.75">
      <c r="B68" s="8"/>
      <c r="C68" s="9"/>
      <c r="D68" s="9"/>
      <c r="E68" s="9"/>
      <c r="F68" s="9"/>
    </row>
    <row r="69" spans="2:6" s="201" customFormat="1" ht="13.5" thickBot="1">
      <c r="B69" s="8"/>
      <c r="C69" s="9"/>
      <c r="D69" s="9"/>
      <c r="E69" s="9"/>
      <c r="F69" s="9"/>
    </row>
    <row r="70" spans="1:6" ht="26.25" customHeight="1" thickBot="1">
      <c r="A70" s="323" t="s">
        <v>157</v>
      </c>
      <c r="B70" s="324"/>
      <c r="C70" s="324"/>
      <c r="D70" s="324"/>
      <c r="E70" s="325"/>
      <c r="F70" s="209">
        <f>F44+F67</f>
        <v>0</v>
      </c>
    </row>
    <row r="71" spans="2:6" s="201" customFormat="1" ht="12.75">
      <c r="B71" s="8"/>
      <c r="C71" s="9"/>
      <c r="D71" s="9"/>
      <c r="E71" s="9"/>
      <c r="F71" s="9"/>
    </row>
    <row r="72" spans="2:6" s="201" customFormat="1" ht="12.75">
      <c r="B72" s="8"/>
      <c r="C72" s="9"/>
      <c r="D72" s="9"/>
      <c r="E72" s="9"/>
      <c r="F72" s="9"/>
    </row>
    <row r="73" spans="1:6" s="201" customFormat="1" ht="12.75">
      <c r="A73" s="322" t="s">
        <v>107</v>
      </c>
      <c r="B73" s="322"/>
      <c r="C73" s="322"/>
      <c r="D73" s="322"/>
      <c r="E73" s="322"/>
      <c r="F73" s="208">
        <f>F44-'I.Z rozpocet_ziadatel'!F85-'II.P1 rozpocet_Partner1'!F86-'III.P2 rozpocet_Partner2'!F86</f>
        <v>0</v>
      </c>
    </row>
    <row r="74" spans="1:6" s="201" customFormat="1" ht="12.75">
      <c r="A74" s="322"/>
      <c r="B74" s="322"/>
      <c r="C74" s="322"/>
      <c r="D74" s="322"/>
      <c r="E74" s="322"/>
      <c r="F74" s="208">
        <f>F67-'I.Z rozpocet_ziadatel'!F129-'II.P1 rozpocet_Partner1'!F130-'III.P2 rozpocet_Partner2'!F130</f>
        <v>0</v>
      </c>
    </row>
    <row r="75" spans="1:6" s="201" customFormat="1" ht="12.75">
      <c r="A75" s="322"/>
      <c r="B75" s="322"/>
      <c r="C75" s="322"/>
      <c r="D75" s="322"/>
      <c r="E75" s="322"/>
      <c r="F75" s="208">
        <f>F70-'I.Z rozpocet_ziadatel'!F132-'II.P1 rozpocet_Partner1'!F133-'III.P2 rozpocet_Partner2'!F133</f>
        <v>0</v>
      </c>
    </row>
    <row r="76" spans="2:6" s="1" customFormat="1" ht="12.75">
      <c r="B76" s="8"/>
      <c r="C76" s="9"/>
      <c r="D76" s="9"/>
      <c r="E76" s="9"/>
      <c r="F76" s="41"/>
    </row>
    <row r="77" spans="2:6" s="1" customFormat="1" ht="12.75">
      <c r="B77" s="8"/>
      <c r="C77" s="9"/>
      <c r="D77" s="9"/>
      <c r="E77" s="9"/>
      <c r="F77" s="41"/>
    </row>
    <row r="78" spans="2:6" s="1" customFormat="1" ht="12.75">
      <c r="B78" s="8"/>
      <c r="C78" s="9"/>
      <c r="D78" s="9"/>
      <c r="E78" s="9"/>
      <c r="F78" s="41"/>
    </row>
    <row r="79" spans="2:6" s="1" customFormat="1" ht="12.75">
      <c r="B79" s="8"/>
      <c r="C79" s="9"/>
      <c r="D79" s="9"/>
      <c r="E79" s="9"/>
      <c r="F79" s="41"/>
    </row>
    <row r="80" spans="2:6" s="1" customFormat="1" ht="12.75">
      <c r="B80" s="8"/>
      <c r="C80" s="9"/>
      <c r="D80" s="9"/>
      <c r="E80" s="9"/>
      <c r="F80" s="41"/>
    </row>
    <row r="81" spans="2:6" s="1" customFormat="1" ht="12.75">
      <c r="B81" s="8"/>
      <c r="C81" s="8"/>
      <c r="D81" s="8"/>
      <c r="E81" s="8"/>
      <c r="F81" s="42"/>
    </row>
  </sheetData>
  <sheetProtection formatCells="0" formatColumns="0" formatRows="0" insertRows="0" insertHyperlinks="0" deleteRows="0"/>
  <mergeCells count="55">
    <mergeCell ref="C42:E42"/>
    <mergeCell ref="C40:F40"/>
    <mergeCell ref="C41:E41"/>
    <mergeCell ref="C35:F35"/>
    <mergeCell ref="C34:E34"/>
    <mergeCell ref="C28:E28"/>
    <mergeCell ref="C31:E31"/>
    <mergeCell ref="C32:E32"/>
    <mergeCell ref="C33:E33"/>
    <mergeCell ref="C30:F30"/>
    <mergeCell ref="C29:E29"/>
    <mergeCell ref="A73:E73"/>
    <mergeCell ref="C39:E39"/>
    <mergeCell ref="C36:E36"/>
    <mergeCell ref="C37:E37"/>
    <mergeCell ref="A44:E44"/>
    <mergeCell ref="B45:F45"/>
    <mergeCell ref="C38:E38"/>
    <mergeCell ref="A47:F47"/>
    <mergeCell ref="A67:E67"/>
    <mergeCell ref="C51:E51"/>
    <mergeCell ref="C27:F27"/>
    <mergeCell ref="C17:E17"/>
    <mergeCell ref="C23:E23"/>
    <mergeCell ref="C20:E20"/>
    <mergeCell ref="C22:E22"/>
    <mergeCell ref="C24:E24"/>
    <mergeCell ref="C19:F19"/>
    <mergeCell ref="C21:F21"/>
    <mergeCell ref="C18:E18"/>
    <mergeCell ref="C26:E26"/>
    <mergeCell ref="A3:B3"/>
    <mergeCell ref="A4:B4"/>
    <mergeCell ref="A5:B5"/>
    <mergeCell ref="C3:F3"/>
    <mergeCell ref="C4:F4"/>
    <mergeCell ref="C5:F5"/>
    <mergeCell ref="C16:E16"/>
    <mergeCell ref="A13:F13"/>
    <mergeCell ref="A7:B10"/>
    <mergeCell ref="B14:F14"/>
    <mergeCell ref="C7:C9"/>
    <mergeCell ref="D7:D9"/>
    <mergeCell ref="E7:E9"/>
    <mergeCell ref="F7:F9"/>
    <mergeCell ref="A74:E74"/>
    <mergeCell ref="A70:E70"/>
    <mergeCell ref="A75:E75"/>
    <mergeCell ref="A1:F1"/>
    <mergeCell ref="C63:E63"/>
    <mergeCell ref="B49:F49"/>
    <mergeCell ref="C60:E60"/>
    <mergeCell ref="C55:E55"/>
    <mergeCell ref="C25:E25"/>
    <mergeCell ref="C15:E15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1"/>
  <headerFooter alignWithMargins="0">
    <oddHeader>&amp;R&amp;"Arial CE,Kurzíva"&amp;8Príloha č. 1 k Žiadosti o NFP v rámci Programu Aktívne občianstvo a inklúzia</oddHeader>
  </headerFooter>
  <ignoredErrors>
    <ignoredError sqref="C29 F27 E33 C20:E20 F21 F34:F35 D27:D28 C26 C34:C35 C21:C22 C24 C25 D35 C27:C28 E31 C31 C32 C33 E35 D21:D22 D24 D25 E27:E28 E32 D31 D32 D33 F29 E21:E22 E24 E25" evalError="1" formula="1"/>
    <ignoredError sqref="A30:A31 A35:A36 A14:A15 A16 A17 A18:A20 A21:A22 A23 A24 A25 A26:A28 A32 A33 A37 A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132"/>
  <sheetViews>
    <sheetView view="pageBreakPreview" zoomScaleSheetLayoutView="100" zoomScalePageLayoutView="0" workbookViewId="0" topLeftCell="A1">
      <pane ySplit="10" topLeftCell="A74" activePane="bottomLeft" state="frozen"/>
      <selection pane="topLeft" activeCell="A1" sqref="A1"/>
      <selection pane="bottomLeft" activeCell="B124" sqref="B124"/>
    </sheetView>
  </sheetViews>
  <sheetFormatPr defaultColWidth="9.00390625" defaultRowHeight="12.75"/>
  <cols>
    <col min="1" max="1" width="4.25390625" style="2" customWidth="1"/>
    <col min="2" max="2" width="29.875" style="3" customWidth="1"/>
    <col min="3" max="5" width="14.125" style="2" customWidth="1"/>
    <col min="6" max="6" width="14.125" style="7" customWidth="1"/>
    <col min="7" max="7" width="11.00390625" style="2" customWidth="1"/>
    <col min="8" max="16384" width="9.125" style="2" customWidth="1"/>
  </cols>
  <sheetData>
    <row r="1" ht="12.75">
      <c r="A1" s="7" t="s">
        <v>145</v>
      </c>
    </row>
    <row r="2" spans="1:6" ht="16.5" customHeight="1">
      <c r="A2" s="301" t="s">
        <v>136</v>
      </c>
      <c r="B2" s="301"/>
      <c r="C2" s="355">
        <f>Zhrnutie_rozpoctu!C8</f>
        <v>0</v>
      </c>
      <c r="D2" s="355"/>
      <c r="E2" s="355"/>
      <c r="F2" s="355"/>
    </row>
    <row r="3" spans="1:6" ht="16.5" customHeight="1">
      <c r="A3" s="301" t="s">
        <v>65</v>
      </c>
      <c r="B3" s="301"/>
      <c r="C3" s="355">
        <f>Zhrnutie_rozpoctu!C9</f>
        <v>0</v>
      </c>
      <c r="D3" s="355"/>
      <c r="E3" s="355"/>
      <c r="F3" s="355"/>
    </row>
    <row r="4" spans="1:6" s="1" customFormat="1" ht="16.5" customHeight="1">
      <c r="A4" s="301" t="s">
        <v>191</v>
      </c>
      <c r="B4" s="301"/>
      <c r="C4" s="355" t="str">
        <f>Zhrnutie_rozpoctu!C10</f>
        <v>Vyberte z možností</v>
      </c>
      <c r="D4" s="355"/>
      <c r="E4" s="355"/>
      <c r="F4" s="355"/>
    </row>
    <row r="5" spans="1:6" s="1" customFormat="1" ht="13.5" thickBot="1">
      <c r="A5" s="36"/>
      <c r="B5" s="37"/>
      <c r="C5" s="5"/>
      <c r="D5" s="6"/>
      <c r="E5" s="6"/>
      <c r="F5" s="39"/>
    </row>
    <row r="6" spans="1:6" s="201" customFormat="1" ht="22.5" customHeight="1">
      <c r="A6" s="337" t="s">
        <v>69</v>
      </c>
      <c r="B6" s="338"/>
      <c r="C6" s="346" t="s">
        <v>3</v>
      </c>
      <c r="D6" s="346" t="s">
        <v>4</v>
      </c>
      <c r="E6" s="349" t="s">
        <v>66</v>
      </c>
      <c r="F6" s="352" t="s">
        <v>68</v>
      </c>
    </row>
    <row r="7" spans="1:6" s="202" customFormat="1" ht="12.75">
      <c r="A7" s="339"/>
      <c r="B7" s="340"/>
      <c r="C7" s="347"/>
      <c r="D7" s="347"/>
      <c r="E7" s="350"/>
      <c r="F7" s="353"/>
    </row>
    <row r="8" spans="1:6" s="202" customFormat="1" ht="12.75">
      <c r="A8" s="339"/>
      <c r="B8" s="340"/>
      <c r="C8" s="348"/>
      <c r="D8" s="348"/>
      <c r="E8" s="351"/>
      <c r="F8" s="354"/>
    </row>
    <row r="9" spans="1:6" s="202" customFormat="1" ht="13.5" thickBot="1">
      <c r="A9" s="341"/>
      <c r="B9" s="342"/>
      <c r="C9" s="205" t="s">
        <v>0</v>
      </c>
      <c r="D9" s="205" t="s">
        <v>1</v>
      </c>
      <c r="E9" s="206" t="s">
        <v>2</v>
      </c>
      <c r="F9" s="207" t="s">
        <v>67</v>
      </c>
    </row>
    <row r="10" spans="1:6" s="202" customFormat="1" ht="6" customHeight="1">
      <c r="A10" s="230"/>
      <c r="B10" s="203"/>
      <c r="C10" s="203"/>
      <c r="D10" s="203"/>
      <c r="E10" s="203"/>
      <c r="F10" s="231"/>
    </row>
    <row r="11" spans="1:6" s="202" customFormat="1" ht="6" customHeight="1" thickBot="1">
      <c r="A11" s="232" t="s">
        <v>64</v>
      </c>
      <c r="B11" s="233"/>
      <c r="C11" s="233"/>
      <c r="D11" s="233"/>
      <c r="E11" s="233"/>
      <c r="F11" s="234"/>
    </row>
    <row r="12" spans="1:6" s="202" customFormat="1" ht="16.5" customHeight="1" thickBot="1">
      <c r="A12" s="323" t="s">
        <v>79</v>
      </c>
      <c r="B12" s="324"/>
      <c r="C12" s="324"/>
      <c r="D12" s="324"/>
      <c r="E12" s="324"/>
      <c r="F12" s="325"/>
    </row>
    <row r="13" spans="1:6" s="164" customFormat="1" ht="12.75">
      <c r="A13" s="163" t="s">
        <v>10</v>
      </c>
      <c r="B13" s="343" t="s">
        <v>76</v>
      </c>
      <c r="C13" s="344"/>
      <c r="D13" s="344"/>
      <c r="E13" s="344"/>
      <c r="F13" s="345"/>
    </row>
    <row r="14" spans="1:6" s="164" customFormat="1" ht="12.75">
      <c r="A14" s="165" t="s">
        <v>5</v>
      </c>
      <c r="B14" s="166" t="s">
        <v>29</v>
      </c>
      <c r="C14" s="335"/>
      <c r="D14" s="336"/>
      <c r="E14" s="336"/>
      <c r="F14" s="167">
        <f>SUM(F15:F16)</f>
        <v>0</v>
      </c>
    </row>
    <row r="15" spans="1:6" s="164" customFormat="1" ht="12.75">
      <c r="A15" s="165" t="s">
        <v>5</v>
      </c>
      <c r="B15" s="178"/>
      <c r="C15" s="179"/>
      <c r="D15" s="180"/>
      <c r="E15" s="181"/>
      <c r="F15" s="167">
        <f>ROUND(D15*E15,2)</f>
        <v>0</v>
      </c>
    </row>
    <row r="16" spans="1:6" s="164" customFormat="1" ht="12.75">
      <c r="A16" s="165" t="s">
        <v>5</v>
      </c>
      <c r="B16" s="178"/>
      <c r="C16" s="179"/>
      <c r="D16" s="180"/>
      <c r="E16" s="181"/>
      <c r="F16" s="167">
        <f aca="true" t="shared" si="0" ref="F16:F22">ROUND(D16*E16,2)</f>
        <v>0</v>
      </c>
    </row>
    <row r="17" spans="1:6" s="164" customFormat="1" ht="12.75">
      <c r="A17" s="165" t="s">
        <v>6</v>
      </c>
      <c r="B17" s="166" t="s">
        <v>30</v>
      </c>
      <c r="C17" s="335"/>
      <c r="D17" s="336"/>
      <c r="E17" s="336"/>
      <c r="F17" s="167">
        <f>SUM(F18:F19)</f>
        <v>0</v>
      </c>
    </row>
    <row r="18" spans="1:6" s="164" customFormat="1" ht="12.75">
      <c r="A18" s="165" t="s">
        <v>6</v>
      </c>
      <c r="B18" s="178"/>
      <c r="C18" s="179"/>
      <c r="D18" s="180"/>
      <c r="E18" s="181"/>
      <c r="F18" s="167">
        <f t="shared" si="0"/>
        <v>0</v>
      </c>
    </row>
    <row r="19" spans="1:6" s="164" customFormat="1" ht="12.75">
      <c r="A19" s="165" t="s">
        <v>6</v>
      </c>
      <c r="B19" s="178"/>
      <c r="C19" s="179"/>
      <c r="D19" s="180"/>
      <c r="E19" s="181"/>
      <c r="F19" s="167">
        <f t="shared" si="0"/>
        <v>0</v>
      </c>
    </row>
    <row r="20" spans="1:6" s="164" customFormat="1" ht="12.75">
      <c r="A20" s="165" t="s">
        <v>7</v>
      </c>
      <c r="B20" s="166" t="s">
        <v>31</v>
      </c>
      <c r="C20" s="335"/>
      <c r="D20" s="336"/>
      <c r="E20" s="336"/>
      <c r="F20" s="167">
        <f>SUM(F21:F22)</f>
        <v>0</v>
      </c>
    </row>
    <row r="21" spans="1:6" s="164" customFormat="1" ht="12.75">
      <c r="A21" s="165" t="s">
        <v>7</v>
      </c>
      <c r="B21" s="178"/>
      <c r="C21" s="179"/>
      <c r="D21" s="180"/>
      <c r="E21" s="181"/>
      <c r="F21" s="167">
        <f t="shared" si="0"/>
        <v>0</v>
      </c>
    </row>
    <row r="22" spans="1:6" s="164" customFormat="1" ht="12.75">
      <c r="A22" s="165" t="s">
        <v>7</v>
      </c>
      <c r="B22" s="178"/>
      <c r="C22" s="179"/>
      <c r="D22" s="180"/>
      <c r="E22" s="181"/>
      <c r="F22" s="167">
        <f t="shared" si="0"/>
        <v>0</v>
      </c>
    </row>
    <row r="23" spans="1:6" s="1" customFormat="1" ht="25.5">
      <c r="A23" s="13" t="s">
        <v>8</v>
      </c>
      <c r="B23" s="11" t="s">
        <v>32</v>
      </c>
      <c r="C23" s="327"/>
      <c r="D23" s="365"/>
      <c r="E23" s="366"/>
      <c r="F23" s="43">
        <f>SUM(F14,F17,F20)</f>
        <v>0</v>
      </c>
    </row>
    <row r="24" spans="1:6" s="164" customFormat="1" ht="12.75">
      <c r="A24" s="168" t="s">
        <v>9</v>
      </c>
      <c r="B24" s="169" t="s">
        <v>108</v>
      </c>
      <c r="C24" s="361"/>
      <c r="D24" s="357"/>
      <c r="E24" s="357"/>
      <c r="F24" s="358"/>
    </row>
    <row r="25" spans="1:6" s="164" customFormat="1" ht="12.75">
      <c r="A25" s="170" t="s">
        <v>11</v>
      </c>
      <c r="B25" s="171" t="s">
        <v>60</v>
      </c>
      <c r="C25" s="360"/>
      <c r="D25" s="336"/>
      <c r="E25" s="336"/>
      <c r="F25" s="167">
        <f>SUM(F26:F27)</f>
        <v>0</v>
      </c>
    </row>
    <row r="26" spans="1:6" s="164" customFormat="1" ht="12.75">
      <c r="A26" s="170" t="s">
        <v>11</v>
      </c>
      <c r="B26" s="182" t="s">
        <v>210</v>
      </c>
      <c r="C26" s="183"/>
      <c r="D26" s="184"/>
      <c r="E26" s="185"/>
      <c r="F26" s="167">
        <f>ROUND(D26*E26,2)</f>
        <v>0</v>
      </c>
    </row>
    <row r="27" spans="1:6" s="164" customFormat="1" ht="12.75">
      <c r="A27" s="170" t="s">
        <v>11</v>
      </c>
      <c r="B27" s="182"/>
      <c r="C27" s="183"/>
      <c r="D27" s="184"/>
      <c r="E27" s="185"/>
      <c r="F27" s="167">
        <f>ROUND(D27*E27,2)</f>
        <v>0</v>
      </c>
    </row>
    <row r="28" spans="1:6" s="164" customFormat="1" ht="12.75">
      <c r="A28" s="168" t="s">
        <v>9</v>
      </c>
      <c r="B28" s="169" t="s">
        <v>109</v>
      </c>
      <c r="C28" s="362"/>
      <c r="D28" s="363"/>
      <c r="E28" s="363"/>
      <c r="F28" s="364"/>
    </row>
    <row r="29" spans="1:6" s="164" customFormat="1" ht="35.25" customHeight="1">
      <c r="A29" s="170" t="s">
        <v>12</v>
      </c>
      <c r="B29" s="171" t="s">
        <v>33</v>
      </c>
      <c r="C29" s="333"/>
      <c r="D29" s="334"/>
      <c r="E29" s="334"/>
      <c r="F29" s="167">
        <f>SUM(F30:F32)</f>
        <v>0</v>
      </c>
    </row>
    <row r="30" spans="1:6" s="164" customFormat="1" ht="12.75" customHeight="1">
      <c r="A30" s="170" t="s">
        <v>12</v>
      </c>
      <c r="B30" s="182" t="s">
        <v>211</v>
      </c>
      <c r="C30" s="186"/>
      <c r="D30" s="184"/>
      <c r="E30" s="187"/>
      <c r="F30" s="167">
        <f>ROUND(D30*E30,2)</f>
        <v>0</v>
      </c>
    </row>
    <row r="31" spans="1:6" s="164" customFormat="1" ht="12" customHeight="1">
      <c r="A31" s="170" t="s">
        <v>12</v>
      </c>
      <c r="B31" s="182"/>
      <c r="C31" s="186"/>
      <c r="D31" s="184"/>
      <c r="E31" s="187"/>
      <c r="F31" s="167">
        <f>ROUND(D31*E31,2)</f>
        <v>0</v>
      </c>
    </row>
    <row r="32" spans="1:6" s="164" customFormat="1" ht="11.25" customHeight="1">
      <c r="A32" s="170" t="s">
        <v>12</v>
      </c>
      <c r="B32" s="182"/>
      <c r="C32" s="186"/>
      <c r="D32" s="184"/>
      <c r="E32" s="187"/>
      <c r="F32" s="167">
        <f>ROUND(D32*E32,2)</f>
        <v>0</v>
      </c>
    </row>
    <row r="33" spans="1:6" s="164" customFormat="1" ht="11.25" customHeight="1">
      <c r="A33" s="170" t="s">
        <v>44</v>
      </c>
      <c r="B33" s="171" t="s">
        <v>45</v>
      </c>
      <c r="C33" s="359"/>
      <c r="D33" s="336"/>
      <c r="E33" s="336"/>
      <c r="F33" s="167">
        <f>SUM(F34:F36)</f>
        <v>0</v>
      </c>
    </row>
    <row r="34" spans="1:6" s="164" customFormat="1" ht="11.25" customHeight="1">
      <c r="A34" s="170" t="s">
        <v>44</v>
      </c>
      <c r="B34" s="182"/>
      <c r="C34" s="186"/>
      <c r="D34" s="184"/>
      <c r="E34" s="187"/>
      <c r="F34" s="167">
        <f>ROUND(D34*E34,2)</f>
        <v>0</v>
      </c>
    </row>
    <row r="35" spans="1:6" s="164" customFormat="1" ht="11.25" customHeight="1">
      <c r="A35" s="170" t="s">
        <v>44</v>
      </c>
      <c r="B35" s="182"/>
      <c r="C35" s="186"/>
      <c r="D35" s="184"/>
      <c r="E35" s="187"/>
      <c r="F35" s="167">
        <f>ROUND(D35*E35,2)</f>
        <v>0</v>
      </c>
    </row>
    <row r="36" spans="1:6" s="164" customFormat="1" ht="11.25" customHeight="1">
      <c r="A36" s="170" t="s">
        <v>44</v>
      </c>
      <c r="B36" s="182"/>
      <c r="C36" s="186"/>
      <c r="D36" s="184"/>
      <c r="E36" s="187"/>
      <c r="F36" s="167">
        <f>ROUND(D36*E36,2)</f>
        <v>0</v>
      </c>
    </row>
    <row r="37" spans="1:6" s="164" customFormat="1" ht="12.75">
      <c r="A37" s="170" t="s">
        <v>13</v>
      </c>
      <c r="B37" s="171" t="s">
        <v>34</v>
      </c>
      <c r="C37" s="359"/>
      <c r="D37" s="336"/>
      <c r="E37" s="336"/>
      <c r="F37" s="167">
        <f>SUM(F38:F39)</f>
        <v>0</v>
      </c>
    </row>
    <row r="38" spans="1:6" s="164" customFormat="1" ht="12.75">
      <c r="A38" s="170" t="s">
        <v>13</v>
      </c>
      <c r="B38" s="182"/>
      <c r="C38" s="186"/>
      <c r="D38" s="184"/>
      <c r="E38" s="187"/>
      <c r="F38" s="167">
        <f>ROUND(D38*E38,2)</f>
        <v>0</v>
      </c>
    </row>
    <row r="39" spans="1:6" s="164" customFormat="1" ht="12.75">
      <c r="A39" s="170" t="s">
        <v>13</v>
      </c>
      <c r="B39" s="182"/>
      <c r="C39" s="186"/>
      <c r="D39" s="184"/>
      <c r="E39" s="187"/>
      <c r="F39" s="167">
        <f>ROUND(D39*E39,2)</f>
        <v>0</v>
      </c>
    </row>
    <row r="40" spans="1:6" s="164" customFormat="1" ht="12.75">
      <c r="A40" s="170" t="s">
        <v>14</v>
      </c>
      <c r="B40" s="171" t="s">
        <v>35</v>
      </c>
      <c r="C40" s="333"/>
      <c r="D40" s="334"/>
      <c r="E40" s="334"/>
      <c r="F40" s="167">
        <f>SUM(F41:F42)</f>
        <v>0</v>
      </c>
    </row>
    <row r="41" spans="1:6" s="164" customFormat="1" ht="12.75">
      <c r="A41" s="170" t="s">
        <v>14</v>
      </c>
      <c r="B41" s="182"/>
      <c r="C41" s="186"/>
      <c r="D41" s="184"/>
      <c r="E41" s="187"/>
      <c r="F41" s="167">
        <f>ROUND(D41*E41,2)</f>
        <v>0</v>
      </c>
    </row>
    <row r="42" spans="1:6" s="164" customFormat="1" ht="12.75">
      <c r="A42" s="170" t="s">
        <v>14</v>
      </c>
      <c r="B42" s="182"/>
      <c r="C42" s="186"/>
      <c r="D42" s="184"/>
      <c r="E42" s="187"/>
      <c r="F42" s="167">
        <f>ROUND(D42*E42,2)</f>
        <v>0</v>
      </c>
    </row>
    <row r="43" spans="1:6" s="1" customFormat="1" ht="25.5">
      <c r="A43" s="13" t="s">
        <v>15</v>
      </c>
      <c r="B43" s="11" t="s">
        <v>36</v>
      </c>
      <c r="C43" s="367"/>
      <c r="D43" s="328"/>
      <c r="E43" s="329"/>
      <c r="F43" s="43">
        <f>SUM(F25,F29,F33,F37,F40)</f>
        <v>0</v>
      </c>
    </row>
    <row r="44" spans="1:6" s="164" customFormat="1" ht="12.75">
      <c r="A44" s="172" t="s">
        <v>17</v>
      </c>
      <c r="B44" s="173" t="s">
        <v>110</v>
      </c>
      <c r="C44" s="356"/>
      <c r="D44" s="357"/>
      <c r="E44" s="357"/>
      <c r="F44" s="358"/>
    </row>
    <row r="45" spans="1:6" s="164" customFormat="1" ht="12.75">
      <c r="A45" s="174" t="s">
        <v>18</v>
      </c>
      <c r="B45" s="175" t="s">
        <v>37</v>
      </c>
      <c r="C45" s="335"/>
      <c r="D45" s="336"/>
      <c r="E45" s="336"/>
      <c r="F45" s="167">
        <f>SUM(F46:F48)</f>
        <v>0</v>
      </c>
    </row>
    <row r="46" spans="1:6" s="164" customFormat="1" ht="12.75">
      <c r="A46" s="174" t="s">
        <v>18</v>
      </c>
      <c r="B46" s="188"/>
      <c r="C46" s="189"/>
      <c r="D46" s="180"/>
      <c r="E46" s="181"/>
      <c r="F46" s="167">
        <f>ROUND(D46*E46,2)</f>
        <v>0</v>
      </c>
    </row>
    <row r="47" spans="1:6" s="164" customFormat="1" ht="12.75">
      <c r="A47" s="174" t="s">
        <v>18</v>
      </c>
      <c r="B47" s="188"/>
      <c r="C47" s="179"/>
      <c r="D47" s="180"/>
      <c r="E47" s="181"/>
      <c r="F47" s="167">
        <f>ROUND(D47*E47,2)</f>
        <v>0</v>
      </c>
    </row>
    <row r="48" spans="1:6" s="164" customFormat="1" ht="12.75">
      <c r="A48" s="174" t="s">
        <v>18</v>
      </c>
      <c r="B48" s="188"/>
      <c r="C48" s="179"/>
      <c r="D48" s="180"/>
      <c r="E48" s="181"/>
      <c r="F48" s="167">
        <f>ROUND(D48*E48,2)</f>
        <v>0</v>
      </c>
    </row>
    <row r="49" spans="1:6" s="1" customFormat="1" ht="25.5">
      <c r="A49" s="14" t="s">
        <v>16</v>
      </c>
      <c r="B49" s="12" t="s">
        <v>38</v>
      </c>
      <c r="C49" s="327"/>
      <c r="D49" s="328"/>
      <c r="E49" s="329"/>
      <c r="F49" s="44">
        <f>SUM(F45)</f>
        <v>0</v>
      </c>
    </row>
    <row r="50" spans="1:6" s="164" customFormat="1" ht="12.75">
      <c r="A50" s="172" t="s">
        <v>20</v>
      </c>
      <c r="B50" s="173" t="s">
        <v>39</v>
      </c>
      <c r="C50" s="356"/>
      <c r="D50" s="357"/>
      <c r="E50" s="357"/>
      <c r="F50" s="358"/>
    </row>
    <row r="51" spans="1:6" s="164" customFormat="1" ht="12.75">
      <c r="A51" s="174" t="s">
        <v>21</v>
      </c>
      <c r="B51" s="175" t="s">
        <v>42</v>
      </c>
      <c r="C51" s="335"/>
      <c r="D51" s="336"/>
      <c r="E51" s="336"/>
      <c r="F51" s="167">
        <f>SUM(F52:F54)</f>
        <v>0</v>
      </c>
    </row>
    <row r="52" spans="1:6" s="164" customFormat="1" ht="12.75">
      <c r="A52" s="174" t="s">
        <v>21</v>
      </c>
      <c r="B52" s="188"/>
      <c r="C52" s="189"/>
      <c r="D52" s="180"/>
      <c r="E52" s="181"/>
      <c r="F52" s="167">
        <f>ROUND(D52*E52,2)</f>
        <v>0</v>
      </c>
    </row>
    <row r="53" spans="1:6" s="164" customFormat="1" ht="12.75">
      <c r="A53" s="174" t="s">
        <v>21</v>
      </c>
      <c r="B53" s="188"/>
      <c r="C53" s="179"/>
      <c r="D53" s="180"/>
      <c r="E53" s="181"/>
      <c r="F53" s="167">
        <f>ROUND(D53*E53,2)</f>
        <v>0</v>
      </c>
    </row>
    <row r="54" spans="1:6" s="164" customFormat="1" ht="12.75">
      <c r="A54" s="174" t="s">
        <v>21</v>
      </c>
      <c r="B54" s="188"/>
      <c r="C54" s="179"/>
      <c r="D54" s="180"/>
      <c r="E54" s="181"/>
      <c r="F54" s="167">
        <f>ROUND(D54*E54,2)</f>
        <v>0</v>
      </c>
    </row>
    <row r="55" spans="1:6" s="164" customFormat="1" ht="12.75">
      <c r="A55" s="174" t="s">
        <v>22</v>
      </c>
      <c r="B55" s="175" t="s">
        <v>43</v>
      </c>
      <c r="C55" s="335"/>
      <c r="D55" s="336"/>
      <c r="E55" s="336"/>
      <c r="F55" s="167">
        <f>SUM(F56:F58)</f>
        <v>0</v>
      </c>
    </row>
    <row r="56" spans="1:6" s="164" customFormat="1" ht="12.75">
      <c r="A56" s="174" t="s">
        <v>22</v>
      </c>
      <c r="B56" s="188"/>
      <c r="C56" s="179"/>
      <c r="D56" s="180"/>
      <c r="E56" s="181"/>
      <c r="F56" s="167">
        <f>ROUND(D56*E56,2)</f>
        <v>0</v>
      </c>
    </row>
    <row r="57" spans="1:6" s="164" customFormat="1" ht="12.75">
      <c r="A57" s="174" t="s">
        <v>22</v>
      </c>
      <c r="B57" s="188"/>
      <c r="C57" s="179"/>
      <c r="D57" s="180"/>
      <c r="E57" s="181"/>
      <c r="F57" s="167">
        <f>ROUND(D57*E57,2)</f>
        <v>0</v>
      </c>
    </row>
    <row r="58" spans="1:6" s="164" customFormat="1" ht="12.75">
      <c r="A58" s="174" t="s">
        <v>22</v>
      </c>
      <c r="B58" s="188"/>
      <c r="C58" s="179"/>
      <c r="D58" s="180"/>
      <c r="E58" s="181"/>
      <c r="F58" s="167">
        <f>ROUND(D58*E58,2)</f>
        <v>0</v>
      </c>
    </row>
    <row r="59" spans="1:6" s="164" customFormat="1" ht="12.75">
      <c r="A59" s="174" t="s">
        <v>23</v>
      </c>
      <c r="B59" s="175" t="s">
        <v>58</v>
      </c>
      <c r="C59" s="333"/>
      <c r="D59" s="334"/>
      <c r="E59" s="334"/>
      <c r="F59" s="167">
        <f>SUM(F60:F64)</f>
        <v>0</v>
      </c>
    </row>
    <row r="60" spans="1:6" s="164" customFormat="1" ht="12.75">
      <c r="A60" s="174" t="s">
        <v>23</v>
      </c>
      <c r="B60" s="188"/>
      <c r="C60" s="190"/>
      <c r="D60" s="192"/>
      <c r="E60" s="191"/>
      <c r="F60" s="167">
        <f>ROUND(D60*E60,2)</f>
        <v>0</v>
      </c>
    </row>
    <row r="61" spans="1:6" s="164" customFormat="1" ht="12.75">
      <c r="A61" s="174" t="s">
        <v>23</v>
      </c>
      <c r="B61" s="188"/>
      <c r="C61" s="190"/>
      <c r="D61" s="192"/>
      <c r="E61" s="191"/>
      <c r="F61" s="167">
        <f>ROUND(D61*E61,2)</f>
        <v>0</v>
      </c>
    </row>
    <row r="62" spans="1:6" s="164" customFormat="1" ht="12.75">
      <c r="A62" s="174" t="s">
        <v>23</v>
      </c>
      <c r="B62" s="188"/>
      <c r="C62" s="189"/>
      <c r="D62" s="192"/>
      <c r="E62" s="191"/>
      <c r="F62" s="167">
        <f>ROUND(D62*E62,2)</f>
        <v>0</v>
      </c>
    </row>
    <row r="63" spans="1:6" s="164" customFormat="1" ht="12.75">
      <c r="A63" s="174" t="s">
        <v>23</v>
      </c>
      <c r="B63" s="188"/>
      <c r="C63" s="189"/>
      <c r="D63" s="180"/>
      <c r="E63" s="181"/>
      <c r="F63" s="167">
        <f>ROUND(D63*E63,2)</f>
        <v>0</v>
      </c>
    </row>
    <row r="64" spans="1:6" s="164" customFormat="1" ht="12.75">
      <c r="A64" s="174" t="s">
        <v>23</v>
      </c>
      <c r="B64" s="188"/>
      <c r="C64" s="189"/>
      <c r="D64" s="180"/>
      <c r="E64" s="181"/>
      <c r="F64" s="167">
        <f>ROUND(D64*E64,2)</f>
        <v>0</v>
      </c>
    </row>
    <row r="65" spans="1:6" s="1" customFormat="1" ht="25.5">
      <c r="A65" s="14" t="s">
        <v>19</v>
      </c>
      <c r="B65" s="12" t="s">
        <v>40</v>
      </c>
      <c r="C65" s="327"/>
      <c r="D65" s="328"/>
      <c r="E65" s="329"/>
      <c r="F65" s="44">
        <f>SUM(F51,F55,F59)</f>
        <v>0</v>
      </c>
    </row>
    <row r="66" spans="1:6" s="164" customFormat="1" ht="12.75">
      <c r="A66" s="168" t="s">
        <v>25</v>
      </c>
      <c r="B66" s="169" t="s">
        <v>59</v>
      </c>
      <c r="C66" s="356"/>
      <c r="D66" s="357"/>
      <c r="E66" s="357"/>
      <c r="F66" s="358"/>
    </row>
    <row r="67" spans="1:6" s="164" customFormat="1" ht="12.75">
      <c r="A67" s="165" t="s">
        <v>26</v>
      </c>
      <c r="B67" s="166" t="s">
        <v>111</v>
      </c>
      <c r="C67" s="335"/>
      <c r="D67" s="336"/>
      <c r="E67" s="336"/>
      <c r="F67" s="167">
        <f>SUM(F68:F70)</f>
        <v>0</v>
      </c>
    </row>
    <row r="68" spans="1:6" s="164" customFormat="1" ht="12.75">
      <c r="A68" s="165" t="s">
        <v>26</v>
      </c>
      <c r="B68" s="178"/>
      <c r="C68" s="190"/>
      <c r="D68" s="180"/>
      <c r="E68" s="181"/>
      <c r="F68" s="167">
        <f>ROUND(D68*E68,2)</f>
        <v>0</v>
      </c>
    </row>
    <row r="69" spans="1:6" s="164" customFormat="1" ht="12.75">
      <c r="A69" s="165" t="s">
        <v>26</v>
      </c>
      <c r="B69" s="178"/>
      <c r="C69" s="189"/>
      <c r="D69" s="180"/>
      <c r="E69" s="181"/>
      <c r="F69" s="167">
        <f>ROUND(D69*E69,2)</f>
        <v>0</v>
      </c>
    </row>
    <row r="70" spans="1:6" s="164" customFormat="1" ht="12.75">
      <c r="A70" s="165" t="s">
        <v>26</v>
      </c>
      <c r="B70" s="178"/>
      <c r="C70" s="189"/>
      <c r="D70" s="180"/>
      <c r="E70" s="181"/>
      <c r="F70" s="167">
        <f>ROUND(D70*E70,2)</f>
        <v>0</v>
      </c>
    </row>
    <row r="71" spans="1:6" s="164" customFormat="1" ht="12.75">
      <c r="A71" s="165" t="s">
        <v>27</v>
      </c>
      <c r="B71" s="166" t="s">
        <v>112</v>
      </c>
      <c r="C71" s="335"/>
      <c r="D71" s="336"/>
      <c r="E71" s="336"/>
      <c r="F71" s="167">
        <f>SUM(F72:F74)</f>
        <v>0</v>
      </c>
    </row>
    <row r="72" spans="1:6" s="164" customFormat="1" ht="12.75">
      <c r="A72" s="165" t="s">
        <v>27</v>
      </c>
      <c r="B72" s="178"/>
      <c r="C72" s="190"/>
      <c r="D72" s="180"/>
      <c r="E72" s="191"/>
      <c r="F72" s="167">
        <f>ROUND(D72*E72,2)</f>
        <v>0</v>
      </c>
    </row>
    <row r="73" spans="1:6" s="164" customFormat="1" ht="12.75">
      <c r="A73" s="165" t="s">
        <v>27</v>
      </c>
      <c r="B73" s="178"/>
      <c r="C73" s="189"/>
      <c r="D73" s="180"/>
      <c r="E73" s="191"/>
      <c r="F73" s="167">
        <f>ROUND(D73*E73,2)</f>
        <v>0</v>
      </c>
    </row>
    <row r="74" spans="1:6" s="164" customFormat="1" ht="12.75">
      <c r="A74" s="165" t="s">
        <v>27</v>
      </c>
      <c r="B74" s="178"/>
      <c r="C74" s="189"/>
      <c r="D74" s="180"/>
      <c r="E74" s="181"/>
      <c r="F74" s="167">
        <f>ROUND(D74*E74,2)</f>
        <v>0</v>
      </c>
    </row>
    <row r="75" spans="1:6" s="164" customFormat="1" ht="12.75">
      <c r="A75" s="176" t="s">
        <v>28</v>
      </c>
      <c r="B75" s="177" t="s">
        <v>113</v>
      </c>
      <c r="C75" s="335"/>
      <c r="D75" s="336"/>
      <c r="E75" s="336"/>
      <c r="F75" s="167">
        <f>SUM(F76:F78)</f>
        <v>0</v>
      </c>
    </row>
    <row r="76" spans="1:6" s="164" customFormat="1" ht="12.75">
      <c r="A76" s="176" t="s">
        <v>28</v>
      </c>
      <c r="B76" s="178"/>
      <c r="C76" s="190"/>
      <c r="D76" s="180"/>
      <c r="E76" s="181"/>
      <c r="F76" s="167">
        <f>ROUND(D76*E76,2)</f>
        <v>0</v>
      </c>
    </row>
    <row r="77" spans="1:6" s="164" customFormat="1" ht="12.75">
      <c r="A77" s="176" t="s">
        <v>28</v>
      </c>
      <c r="B77" s="178"/>
      <c r="C77" s="189"/>
      <c r="D77" s="180"/>
      <c r="E77" s="191"/>
      <c r="F77" s="167">
        <f>ROUND(D77*E77,2)</f>
        <v>0</v>
      </c>
    </row>
    <row r="78" spans="1:6" s="164" customFormat="1" ht="12.75">
      <c r="A78" s="176" t="s">
        <v>28</v>
      </c>
      <c r="B78" s="178"/>
      <c r="C78" s="189"/>
      <c r="D78" s="180"/>
      <c r="E78" s="181"/>
      <c r="F78" s="167">
        <f>ROUND(D78*E78,2)</f>
        <v>0</v>
      </c>
    </row>
    <row r="79" spans="1:6" s="1" customFormat="1" ht="25.5">
      <c r="A79" s="13" t="s">
        <v>24</v>
      </c>
      <c r="B79" s="11" t="s">
        <v>41</v>
      </c>
      <c r="C79" s="327"/>
      <c r="D79" s="328"/>
      <c r="E79" s="374"/>
      <c r="F79" s="45">
        <f>SUM(F67,F71,F75)</f>
        <v>0</v>
      </c>
    </row>
    <row r="80" spans="1:6" ht="12.75">
      <c r="A80" s="172" t="s">
        <v>81</v>
      </c>
      <c r="B80" s="173" t="s">
        <v>82</v>
      </c>
      <c r="C80" s="373"/>
      <c r="D80" s="357"/>
      <c r="E80" s="357"/>
      <c r="F80" s="358"/>
    </row>
    <row r="81" spans="1:6" ht="12.75">
      <c r="A81" s="174" t="s">
        <v>83</v>
      </c>
      <c r="B81" s="175" t="s">
        <v>84</v>
      </c>
      <c r="C81" s="440"/>
      <c r="D81" s="441"/>
      <c r="E81" s="442"/>
      <c r="F81" s="167">
        <f>F82</f>
        <v>0</v>
      </c>
    </row>
    <row r="82" spans="1:6" ht="12.75">
      <c r="A82" s="174" t="s">
        <v>83</v>
      </c>
      <c r="B82" s="188" t="s">
        <v>64</v>
      </c>
      <c r="C82" s="189"/>
      <c r="D82" s="192"/>
      <c r="E82" s="189"/>
      <c r="F82" s="167">
        <f>ROUND(D82*E82,2)</f>
        <v>0</v>
      </c>
    </row>
    <row r="83" spans="1:6" ht="25.5">
      <c r="A83" s="13" t="s">
        <v>212</v>
      </c>
      <c r="B83" s="11" t="s">
        <v>85</v>
      </c>
      <c r="C83" s="327"/>
      <c r="D83" s="328"/>
      <c r="E83" s="374"/>
      <c r="F83" s="45">
        <f>F81</f>
        <v>0</v>
      </c>
    </row>
    <row r="84" spans="1:6" ht="13.5" thickBot="1">
      <c r="A84" s="430"/>
      <c r="B84" s="431"/>
      <c r="C84" s="432"/>
      <c r="D84" s="433"/>
      <c r="E84" s="434"/>
      <c r="F84" s="435"/>
    </row>
    <row r="85" spans="1:6" s="202" customFormat="1" ht="22.5" customHeight="1" thickBot="1">
      <c r="A85" s="323" t="s">
        <v>213</v>
      </c>
      <c r="B85" s="324"/>
      <c r="C85" s="324"/>
      <c r="D85" s="324"/>
      <c r="E85" s="325"/>
      <c r="F85" s="209">
        <f>F23+F43+F49+F65+F79+F83</f>
        <v>0</v>
      </c>
    </row>
    <row r="86" spans="2:6" s="1" customFormat="1" ht="12.75">
      <c r="B86" s="371"/>
      <c r="C86" s="372"/>
      <c r="D86" s="372"/>
      <c r="E86" s="372"/>
      <c r="F86" s="372"/>
    </row>
    <row r="87" spans="2:6" s="1" customFormat="1" ht="13.5" thickBot="1">
      <c r="B87" s="8"/>
      <c r="C87" s="10"/>
      <c r="D87" s="10"/>
      <c r="E87" s="10"/>
      <c r="F87" s="40"/>
    </row>
    <row r="88" spans="1:6" s="1" customFormat="1" ht="13.5" thickBot="1">
      <c r="A88" s="323" t="s">
        <v>73</v>
      </c>
      <c r="B88" s="324"/>
      <c r="C88" s="324"/>
      <c r="D88" s="324"/>
      <c r="E88" s="324"/>
      <c r="F88" s="325"/>
    </row>
    <row r="89" spans="1:6" s="1" customFormat="1" ht="12.75">
      <c r="A89" s="172" t="s">
        <v>17</v>
      </c>
      <c r="B89" s="330" t="s">
        <v>110</v>
      </c>
      <c r="C89" s="331"/>
      <c r="D89" s="331"/>
      <c r="E89" s="331"/>
      <c r="F89" s="332"/>
    </row>
    <row r="90" spans="1:6" s="1" customFormat="1" ht="12.75">
      <c r="A90" s="174" t="s">
        <v>18</v>
      </c>
      <c r="B90" s="175" t="s">
        <v>37</v>
      </c>
      <c r="C90" s="375"/>
      <c r="D90" s="336"/>
      <c r="E90" s="336"/>
      <c r="F90" s="167">
        <f>SUM(F91:F93)</f>
        <v>0</v>
      </c>
    </row>
    <row r="91" spans="1:6" s="1" customFormat="1" ht="12.75">
      <c r="A91" s="174" t="s">
        <v>18</v>
      </c>
      <c r="B91" s="188"/>
      <c r="C91" s="189"/>
      <c r="D91" s="192"/>
      <c r="E91" s="191"/>
      <c r="F91" s="167">
        <f>ROUND(D91*E91,2)</f>
        <v>0</v>
      </c>
    </row>
    <row r="92" spans="1:6" s="1" customFormat="1" ht="12.75">
      <c r="A92" s="174" t="s">
        <v>18</v>
      </c>
      <c r="B92" s="188"/>
      <c r="C92" s="193"/>
      <c r="D92" s="192"/>
      <c r="E92" s="191"/>
      <c r="F92" s="167">
        <f>ROUND(D92*E92,2)</f>
        <v>0</v>
      </c>
    </row>
    <row r="93" spans="1:6" s="1" customFormat="1" ht="12.75">
      <c r="A93" s="174" t="s">
        <v>18</v>
      </c>
      <c r="B93" s="188"/>
      <c r="C93" s="193"/>
      <c r="D93" s="192"/>
      <c r="E93" s="191"/>
      <c r="F93" s="167">
        <f>ROUND(D93*E93,2)</f>
        <v>0</v>
      </c>
    </row>
    <row r="94" spans="1:6" s="1" customFormat="1" ht="25.5">
      <c r="A94" s="14" t="s">
        <v>8</v>
      </c>
      <c r="B94" s="12" t="s">
        <v>38</v>
      </c>
      <c r="C94" s="327"/>
      <c r="D94" s="328"/>
      <c r="E94" s="329"/>
      <c r="F94" s="44">
        <f>SUM(F90)</f>
        <v>0</v>
      </c>
    </row>
    <row r="95" spans="1:6" s="1" customFormat="1" ht="12.75">
      <c r="A95" s="172" t="s">
        <v>20</v>
      </c>
      <c r="B95" s="173" t="s">
        <v>39</v>
      </c>
      <c r="C95" s="373"/>
      <c r="D95" s="357"/>
      <c r="E95" s="357"/>
      <c r="F95" s="358"/>
    </row>
    <row r="96" spans="1:6" ht="12.75">
      <c r="A96" s="174" t="s">
        <v>21</v>
      </c>
      <c r="B96" s="175" t="s">
        <v>42</v>
      </c>
      <c r="C96" s="375"/>
      <c r="D96" s="336"/>
      <c r="E96" s="336"/>
      <c r="F96" s="167">
        <f>SUM(F97:F99)</f>
        <v>0</v>
      </c>
    </row>
    <row r="97" spans="1:6" ht="12.75">
      <c r="A97" s="174" t="s">
        <v>21</v>
      </c>
      <c r="B97" s="188"/>
      <c r="C97" s="189"/>
      <c r="D97" s="192"/>
      <c r="E97" s="191"/>
      <c r="F97" s="167">
        <f>ROUND(D97*E97,2)</f>
        <v>0</v>
      </c>
    </row>
    <row r="98" spans="1:6" ht="12.75">
      <c r="A98" s="174" t="s">
        <v>21</v>
      </c>
      <c r="B98" s="188"/>
      <c r="C98" s="193"/>
      <c r="D98" s="192"/>
      <c r="E98" s="191"/>
      <c r="F98" s="167">
        <f>ROUND(D98*E98,2)</f>
        <v>0</v>
      </c>
    </row>
    <row r="99" spans="1:6" ht="12.75">
      <c r="A99" s="174" t="s">
        <v>21</v>
      </c>
      <c r="B99" s="188"/>
      <c r="C99" s="193"/>
      <c r="D99" s="192"/>
      <c r="E99" s="191"/>
      <c r="F99" s="167">
        <f>ROUND(D99*E99,2)</f>
        <v>0</v>
      </c>
    </row>
    <row r="100" spans="1:6" ht="12.75">
      <c r="A100" s="174" t="s">
        <v>23</v>
      </c>
      <c r="B100" s="175" t="s">
        <v>58</v>
      </c>
      <c r="C100" s="379"/>
      <c r="D100" s="334"/>
      <c r="E100" s="334"/>
      <c r="F100" s="167">
        <f>SUM(F101:F105)</f>
        <v>0</v>
      </c>
    </row>
    <row r="101" spans="1:6" ht="12.75">
      <c r="A101" s="174" t="s">
        <v>23</v>
      </c>
      <c r="B101" s="188"/>
      <c r="C101" s="190"/>
      <c r="D101" s="192"/>
      <c r="E101" s="191"/>
      <c r="F101" s="167">
        <f>ROUND(D101*E101,2)</f>
        <v>0</v>
      </c>
    </row>
    <row r="102" spans="1:6" ht="12.75">
      <c r="A102" s="174" t="s">
        <v>23</v>
      </c>
      <c r="B102" s="188"/>
      <c r="C102" s="190"/>
      <c r="D102" s="192"/>
      <c r="E102" s="191"/>
      <c r="F102" s="167">
        <f>ROUND(D102*E102,2)</f>
        <v>0</v>
      </c>
    </row>
    <row r="103" spans="1:6" ht="12.75">
      <c r="A103" s="174" t="s">
        <v>23</v>
      </c>
      <c r="B103" s="188"/>
      <c r="C103" s="190"/>
      <c r="D103" s="192"/>
      <c r="E103" s="191"/>
      <c r="F103" s="167">
        <f>ROUND(D103*E103,2)</f>
        <v>0</v>
      </c>
    </row>
    <row r="104" spans="1:6" ht="12.75">
      <c r="A104" s="174" t="s">
        <v>23</v>
      </c>
      <c r="B104" s="188"/>
      <c r="C104" s="189"/>
      <c r="D104" s="192"/>
      <c r="E104" s="191"/>
      <c r="F104" s="167">
        <f>ROUND(D104*E104,2)</f>
        <v>0</v>
      </c>
    </row>
    <row r="105" spans="1:6" ht="12.75">
      <c r="A105" s="174" t="s">
        <v>23</v>
      </c>
      <c r="B105" s="188"/>
      <c r="C105" s="189"/>
      <c r="D105" s="192"/>
      <c r="E105" s="191"/>
      <c r="F105" s="167">
        <f>ROUND(D105*E105,2)</f>
        <v>0</v>
      </c>
    </row>
    <row r="106" spans="1:6" ht="25.5">
      <c r="A106" s="14" t="s">
        <v>15</v>
      </c>
      <c r="B106" s="12" t="s">
        <v>40</v>
      </c>
      <c r="C106" s="327"/>
      <c r="D106" s="328"/>
      <c r="E106" s="329"/>
      <c r="F106" s="44">
        <f>F100+F96</f>
        <v>0</v>
      </c>
    </row>
    <row r="107" spans="1:6" ht="12.75">
      <c r="A107" s="168" t="s">
        <v>25</v>
      </c>
      <c r="B107" s="169" t="s">
        <v>59</v>
      </c>
      <c r="C107" s="373"/>
      <c r="D107" s="357"/>
      <c r="E107" s="357"/>
      <c r="F107" s="358"/>
    </row>
    <row r="108" spans="1:6" ht="12.75">
      <c r="A108" s="165" t="s">
        <v>26</v>
      </c>
      <c r="B108" s="166" t="s">
        <v>111</v>
      </c>
      <c r="C108" s="375"/>
      <c r="D108" s="336"/>
      <c r="E108" s="336"/>
      <c r="F108" s="167">
        <f>SUM(F109:F111)</f>
        <v>0</v>
      </c>
    </row>
    <row r="109" spans="1:6" ht="12.75">
      <c r="A109" s="165" t="s">
        <v>26</v>
      </c>
      <c r="B109" s="178"/>
      <c r="C109" s="190"/>
      <c r="D109" s="192"/>
      <c r="E109" s="191"/>
      <c r="F109" s="167">
        <f>ROUND(D109*E109,2)</f>
        <v>0</v>
      </c>
    </row>
    <row r="110" spans="1:6" ht="12.75">
      <c r="A110" s="165" t="s">
        <v>26</v>
      </c>
      <c r="B110" s="178"/>
      <c r="C110" s="189"/>
      <c r="D110" s="192"/>
      <c r="E110" s="191"/>
      <c r="F110" s="167">
        <f>ROUND(D110*E110,2)</f>
        <v>0</v>
      </c>
    </row>
    <row r="111" spans="1:6" ht="12.75">
      <c r="A111" s="165" t="s">
        <v>26</v>
      </c>
      <c r="B111" s="178"/>
      <c r="C111" s="189"/>
      <c r="D111" s="192"/>
      <c r="E111" s="191"/>
      <c r="F111" s="167">
        <f>ROUND(D111*E111,2)</f>
        <v>0</v>
      </c>
    </row>
    <row r="112" spans="1:6" ht="12.75">
      <c r="A112" s="165" t="s">
        <v>27</v>
      </c>
      <c r="B112" s="166" t="s">
        <v>112</v>
      </c>
      <c r="C112" s="375"/>
      <c r="D112" s="336"/>
      <c r="E112" s="336"/>
      <c r="F112" s="167">
        <f>SUM(F113:F115)</f>
        <v>0</v>
      </c>
    </row>
    <row r="113" spans="1:6" ht="12.75">
      <c r="A113" s="165" t="s">
        <v>27</v>
      </c>
      <c r="B113" s="178"/>
      <c r="C113" s="190"/>
      <c r="D113" s="192"/>
      <c r="E113" s="191"/>
      <c r="F113" s="167">
        <f>ROUND(D113*E113,2)</f>
        <v>0</v>
      </c>
    </row>
    <row r="114" spans="1:6" ht="12.75">
      <c r="A114" s="165" t="s">
        <v>27</v>
      </c>
      <c r="B114" s="178"/>
      <c r="C114" s="189"/>
      <c r="D114" s="192"/>
      <c r="E114" s="191"/>
      <c r="F114" s="167">
        <f>ROUND(D114*E114,2)</f>
        <v>0</v>
      </c>
    </row>
    <row r="115" spans="1:6" ht="12.75">
      <c r="A115" s="165" t="s">
        <v>27</v>
      </c>
      <c r="B115" s="178"/>
      <c r="C115" s="189"/>
      <c r="D115" s="192"/>
      <c r="E115" s="191"/>
      <c r="F115" s="167">
        <f>ROUND(D115*E115,2)</f>
        <v>0</v>
      </c>
    </row>
    <row r="116" spans="1:6" ht="12.75">
      <c r="A116" s="176" t="s">
        <v>28</v>
      </c>
      <c r="B116" s="177" t="s">
        <v>113</v>
      </c>
      <c r="C116" s="375"/>
      <c r="D116" s="336"/>
      <c r="E116" s="336"/>
      <c r="F116" s="167">
        <f>SUM(F117:F119)</f>
        <v>0</v>
      </c>
    </row>
    <row r="117" spans="1:6" ht="12.75">
      <c r="A117" s="176" t="s">
        <v>28</v>
      </c>
      <c r="B117" s="178"/>
      <c r="C117" s="190"/>
      <c r="D117" s="192"/>
      <c r="E117" s="191"/>
      <c r="F117" s="167">
        <f>ROUND(D117*E117,2)</f>
        <v>0</v>
      </c>
    </row>
    <row r="118" spans="1:6" ht="12.75">
      <c r="A118" s="176" t="s">
        <v>28</v>
      </c>
      <c r="B118" s="178"/>
      <c r="C118" s="189"/>
      <c r="D118" s="192"/>
      <c r="E118" s="191"/>
      <c r="F118" s="167">
        <f>ROUND(D118*E118,2)</f>
        <v>0</v>
      </c>
    </row>
    <row r="119" spans="1:6" ht="12.75">
      <c r="A119" s="176" t="s">
        <v>28</v>
      </c>
      <c r="B119" s="178"/>
      <c r="C119" s="189"/>
      <c r="D119" s="192"/>
      <c r="E119" s="191"/>
      <c r="F119" s="167">
        <f>ROUND(D119*E119,2)</f>
        <v>0</v>
      </c>
    </row>
    <row r="120" spans="1:6" ht="25.5">
      <c r="A120" s="13" t="s">
        <v>16</v>
      </c>
      <c r="B120" s="11" t="s">
        <v>41</v>
      </c>
      <c r="C120" s="327"/>
      <c r="D120" s="328"/>
      <c r="E120" s="374"/>
      <c r="F120" s="45">
        <f>F116+F112+F108</f>
        <v>0</v>
      </c>
    </row>
    <row r="121" spans="1:6" ht="12.75">
      <c r="A121" s="172" t="s">
        <v>81</v>
      </c>
      <c r="B121" s="173" t="s">
        <v>82</v>
      </c>
      <c r="C121" s="373"/>
      <c r="D121" s="357"/>
      <c r="E121" s="357"/>
      <c r="F121" s="358"/>
    </row>
    <row r="122" spans="1:6" ht="12.75">
      <c r="A122" s="174" t="s">
        <v>83</v>
      </c>
      <c r="B122" s="175" t="s">
        <v>84</v>
      </c>
      <c r="C122" s="375"/>
      <c r="D122" s="438"/>
      <c r="E122" s="439"/>
      <c r="F122" s="167">
        <f>SUM(F123:F124)</f>
        <v>0</v>
      </c>
    </row>
    <row r="123" spans="1:6" ht="12.75">
      <c r="A123" s="174" t="s">
        <v>83</v>
      </c>
      <c r="B123" s="188"/>
      <c r="C123" s="189"/>
      <c r="D123" s="192"/>
      <c r="E123" s="191"/>
      <c r="F123" s="167">
        <f>ROUND(D123*E123,2)</f>
        <v>0</v>
      </c>
    </row>
    <row r="124" spans="1:6" ht="12.75">
      <c r="A124" s="174" t="s">
        <v>83</v>
      </c>
      <c r="B124" s="188"/>
      <c r="C124" s="193"/>
      <c r="D124" s="192"/>
      <c r="E124" s="191"/>
      <c r="F124" s="167">
        <f>ROUND(D124*E124,2)</f>
        <v>0</v>
      </c>
    </row>
    <row r="125" spans="1:6" ht="25.5">
      <c r="A125" s="13" t="s">
        <v>19</v>
      </c>
      <c r="B125" s="11" t="s">
        <v>85</v>
      </c>
      <c r="C125" s="327"/>
      <c r="D125" s="328"/>
      <c r="E125" s="374"/>
      <c r="F125" s="45">
        <f>F122</f>
        <v>0</v>
      </c>
    </row>
    <row r="126" spans="1:6" ht="12.75">
      <c r="A126" s="168"/>
      <c r="B126" s="169"/>
      <c r="C126" s="373"/>
      <c r="D126" s="357"/>
      <c r="E126" s="357"/>
      <c r="F126" s="358"/>
    </row>
    <row r="127" spans="1:6" ht="12.75">
      <c r="A127" s="13" t="s">
        <v>24</v>
      </c>
      <c r="B127" s="11" t="s">
        <v>163</v>
      </c>
      <c r="C127" s="376"/>
      <c r="D127" s="377"/>
      <c r="E127" s="378"/>
      <c r="F127" s="45">
        <f>'I.Z vypocet_rezia'!C31</f>
        <v>0</v>
      </c>
    </row>
    <row r="128" spans="1:6" ht="13.5" thickBot="1">
      <c r="A128" s="168"/>
      <c r="B128" s="169"/>
      <c r="C128" s="373"/>
      <c r="D128" s="357"/>
      <c r="E128" s="357"/>
      <c r="F128" s="358"/>
    </row>
    <row r="129" spans="1:6" ht="13.5" thickBot="1">
      <c r="A129" s="323" t="s">
        <v>100</v>
      </c>
      <c r="B129" s="324"/>
      <c r="C129" s="324"/>
      <c r="D129" s="324"/>
      <c r="E129" s="325"/>
      <c r="F129" s="209">
        <f>F127+F120+F106+F125+F94</f>
        <v>0</v>
      </c>
    </row>
    <row r="131" ht="13.5" thickBot="1"/>
    <row r="132" spans="1:6" ht="26.25" customHeight="1" thickBot="1">
      <c r="A132" s="323" t="s">
        <v>144</v>
      </c>
      <c r="B132" s="324"/>
      <c r="C132" s="324"/>
      <c r="D132" s="324"/>
      <c r="E132" s="325"/>
      <c r="F132" s="223">
        <f>F85+F129</f>
        <v>0</v>
      </c>
    </row>
  </sheetData>
  <sheetProtection formatCells="0" formatColumns="0" formatRows="0" insertRows="0" insertHyperlinks="0" deleteRows="0"/>
  <mergeCells count="64">
    <mergeCell ref="C80:F80"/>
    <mergeCell ref="C83:E83"/>
    <mergeCell ref="C81:E81"/>
    <mergeCell ref="B86:F86"/>
    <mergeCell ref="C50:F50"/>
    <mergeCell ref="C51:E51"/>
    <mergeCell ref="C55:E55"/>
    <mergeCell ref="C59:E59"/>
    <mergeCell ref="A85:E85"/>
    <mergeCell ref="C66:F66"/>
    <mergeCell ref="C67:E67"/>
    <mergeCell ref="C71:E71"/>
    <mergeCell ref="C75:E75"/>
    <mergeCell ref="C43:E43"/>
    <mergeCell ref="C44:F44"/>
    <mergeCell ref="C45:E45"/>
    <mergeCell ref="C49:E49"/>
    <mergeCell ref="C79:E79"/>
    <mergeCell ref="C29:E29"/>
    <mergeCell ref="C33:E33"/>
    <mergeCell ref="C37:E37"/>
    <mergeCell ref="C40:E40"/>
    <mergeCell ref="C65:E65"/>
    <mergeCell ref="C25:E25"/>
    <mergeCell ref="C28:F28"/>
    <mergeCell ref="C17:E17"/>
    <mergeCell ref="C20:E20"/>
    <mergeCell ref="C23:E23"/>
    <mergeCell ref="C24:F24"/>
    <mergeCell ref="C14:E14"/>
    <mergeCell ref="F6:F8"/>
    <mergeCell ref="C6:C8"/>
    <mergeCell ref="D6:D8"/>
    <mergeCell ref="E6:E8"/>
    <mergeCell ref="A12:F12"/>
    <mergeCell ref="B13:F13"/>
    <mergeCell ref="A6:B9"/>
    <mergeCell ref="A4:B4"/>
    <mergeCell ref="C4:F4"/>
    <mergeCell ref="A2:B2"/>
    <mergeCell ref="C2:F2"/>
    <mergeCell ref="A3:B3"/>
    <mergeCell ref="C3:F3"/>
    <mergeCell ref="A88:F88"/>
    <mergeCell ref="B89:F89"/>
    <mergeCell ref="C90:E90"/>
    <mergeCell ref="C94:E94"/>
    <mergeCell ref="C95:F95"/>
    <mergeCell ref="C96:E96"/>
    <mergeCell ref="C100:E100"/>
    <mergeCell ref="C106:E106"/>
    <mergeCell ref="C107:F107"/>
    <mergeCell ref="C108:E108"/>
    <mergeCell ref="C112:E112"/>
    <mergeCell ref="C116:E116"/>
    <mergeCell ref="A132:E132"/>
    <mergeCell ref="C126:F126"/>
    <mergeCell ref="C128:F128"/>
    <mergeCell ref="C120:E120"/>
    <mergeCell ref="C121:F121"/>
    <mergeCell ref="C122:E122"/>
    <mergeCell ref="C125:E125"/>
    <mergeCell ref="C127:E127"/>
    <mergeCell ref="A129:E129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1"/>
  <headerFooter alignWithMargins="0">
    <oddHeader>&amp;R&amp;"Arial CE,Kurzíva"&amp;8Príloha č. 1 k Žiadosti o NFP v rámci Programu Aktívne občianstvo a inklúzia</oddHeader>
  </headerFooter>
  <rowBreaks count="1" manualBreakCount="1">
    <brk id="4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36"/>
  <sheetViews>
    <sheetView view="pageBreakPreview" zoomScaleSheetLayoutView="100" zoomScalePageLayoutView="0" workbookViewId="0" topLeftCell="A26">
      <selection activeCell="C34" sqref="C34:D34"/>
    </sheetView>
  </sheetViews>
  <sheetFormatPr defaultColWidth="9.00390625" defaultRowHeight="12.75"/>
  <cols>
    <col min="1" max="1" width="12.75390625" style="0" customWidth="1"/>
    <col min="2" max="2" width="46.875" style="0" customWidth="1"/>
    <col min="3" max="3" width="12.25390625" style="0" customWidth="1"/>
    <col min="4" max="4" width="10.125" style="0" customWidth="1"/>
    <col min="5" max="5" width="14.25390625" style="0" customWidth="1"/>
  </cols>
  <sheetData>
    <row r="1" spans="1:6" s="2" customFormat="1" ht="12.75">
      <c r="A1" s="7" t="s">
        <v>145</v>
      </c>
      <c r="B1" s="3"/>
      <c r="F1" s="7"/>
    </row>
    <row r="2" spans="1:6" s="2" customFormat="1" ht="16.5" customHeight="1">
      <c r="A2" s="301" t="s">
        <v>136</v>
      </c>
      <c r="B2" s="301"/>
      <c r="C2" s="355">
        <f>Zhrnutie_rozpoctu!C8</f>
        <v>0</v>
      </c>
      <c r="D2" s="355"/>
      <c r="E2" s="355"/>
      <c r="F2" s="237"/>
    </row>
    <row r="3" spans="1:6" s="2" customFormat="1" ht="16.5" customHeight="1">
      <c r="A3" s="301" t="s">
        <v>65</v>
      </c>
      <c r="B3" s="301"/>
      <c r="C3" s="355">
        <f>Zhrnutie_rozpoctu!C9</f>
        <v>0</v>
      </c>
      <c r="D3" s="355"/>
      <c r="E3" s="355"/>
      <c r="F3" s="237"/>
    </row>
    <row r="4" spans="1:6" s="1" customFormat="1" ht="16.5" customHeight="1">
      <c r="A4" s="301" t="s">
        <v>191</v>
      </c>
      <c r="B4" s="301"/>
      <c r="C4" s="355" t="str">
        <f>Zhrnutie_rozpoctu!C10</f>
        <v>Vyberte z možností</v>
      </c>
      <c r="D4" s="355"/>
      <c r="E4" s="355"/>
      <c r="F4" s="237"/>
    </row>
    <row r="7" spans="1:5" ht="15.75">
      <c r="A7" s="380" t="s">
        <v>164</v>
      </c>
      <c r="B7" s="380"/>
      <c r="C7" s="380"/>
      <c r="D7" s="380"/>
      <c r="E7" s="380"/>
    </row>
    <row r="10" ht="12.75">
      <c r="A10" s="15" t="s">
        <v>175</v>
      </c>
    </row>
    <row r="11" ht="12.75">
      <c r="A11" s="15"/>
    </row>
    <row r="12" ht="13.5" thickBot="1"/>
    <row r="13" spans="1:5" ht="33" customHeight="1">
      <c r="A13" s="404" t="s">
        <v>47</v>
      </c>
      <c r="B13" s="406" t="s">
        <v>48</v>
      </c>
      <c r="C13" s="390" t="s">
        <v>122</v>
      </c>
      <c r="D13" s="391"/>
      <c r="E13" s="392"/>
    </row>
    <row r="14" spans="1:5" ht="52.5" customHeight="1">
      <c r="A14" s="405"/>
      <c r="B14" s="407"/>
      <c r="C14" s="143" t="s">
        <v>86</v>
      </c>
      <c r="D14" s="143" t="s">
        <v>87</v>
      </c>
      <c r="E14" s="144" t="s">
        <v>49</v>
      </c>
    </row>
    <row r="15" spans="1:5" ht="12.75">
      <c r="A15" s="17">
        <v>502</v>
      </c>
      <c r="B15" s="18" t="s">
        <v>50</v>
      </c>
      <c r="C15" s="19"/>
      <c r="D15" s="53">
        <f>Zhrnutie_rozpoctu!C12</f>
        <v>24</v>
      </c>
      <c r="E15" s="20">
        <f aca="true" t="shared" si="0" ref="E15:E20">C15*D15</f>
        <v>0</v>
      </c>
    </row>
    <row r="16" spans="1:5" ht="12.75">
      <c r="A16" s="17">
        <v>518</v>
      </c>
      <c r="B16" s="18" t="s">
        <v>51</v>
      </c>
      <c r="C16" s="19"/>
      <c r="D16" s="53">
        <f>Zhrnutie_rozpoctu!C12</f>
        <v>24</v>
      </c>
      <c r="E16" s="20">
        <f t="shared" si="0"/>
        <v>0</v>
      </c>
    </row>
    <row r="17" spans="1:5" ht="12.75">
      <c r="A17" s="17">
        <v>518</v>
      </c>
      <c r="B17" s="18" t="s">
        <v>52</v>
      </c>
      <c r="C17" s="19"/>
      <c r="D17" s="53">
        <f>Zhrnutie_rozpoctu!C12</f>
        <v>24</v>
      </c>
      <c r="E17" s="20">
        <f t="shared" si="0"/>
        <v>0</v>
      </c>
    </row>
    <row r="18" spans="1:5" ht="12.75">
      <c r="A18" s="17">
        <v>518</v>
      </c>
      <c r="B18" s="18" t="s">
        <v>53</v>
      </c>
      <c r="C18" s="19"/>
      <c r="D18" s="53">
        <f>Zhrnutie_rozpoctu!C12</f>
        <v>24</v>
      </c>
      <c r="E18" s="20">
        <f t="shared" si="0"/>
        <v>0</v>
      </c>
    </row>
    <row r="19" spans="1:5" ht="12.75">
      <c r="A19" s="17">
        <v>518</v>
      </c>
      <c r="B19" s="18" t="s">
        <v>54</v>
      </c>
      <c r="C19" s="19"/>
      <c r="D19" s="53">
        <f>Zhrnutie_rozpoctu!C12</f>
        <v>24</v>
      </c>
      <c r="E19" s="20">
        <f t="shared" si="0"/>
        <v>0</v>
      </c>
    </row>
    <row r="20" spans="1:5" ht="12.75">
      <c r="A20" s="21">
        <v>518</v>
      </c>
      <c r="B20" s="22" t="s">
        <v>55</v>
      </c>
      <c r="C20" s="23"/>
      <c r="D20" s="53">
        <f>Zhrnutie_rozpoctu!C12</f>
        <v>24</v>
      </c>
      <c r="E20" s="20">
        <f t="shared" si="0"/>
        <v>0</v>
      </c>
    </row>
    <row r="21" spans="1:5" ht="13.5" thickBot="1">
      <c r="A21" s="24"/>
      <c r="B21" s="25" t="s">
        <v>56</v>
      </c>
      <c r="C21" s="26">
        <f>SUM(C15:C20)</f>
        <v>0</v>
      </c>
      <c r="D21" s="26" t="s">
        <v>64</v>
      </c>
      <c r="E21" s="27">
        <f>SUM(E15:E20)</f>
        <v>0</v>
      </c>
    </row>
    <row r="24" spans="1:4" ht="12.75">
      <c r="A24" s="15" t="s">
        <v>164</v>
      </c>
      <c r="D24" s="16"/>
    </row>
    <row r="25" ht="13.5" thickBot="1">
      <c r="D25" s="16" t="s">
        <v>46</v>
      </c>
    </row>
    <row r="26" spans="1:4" ht="29.25" customHeight="1">
      <c r="A26" s="385" t="s">
        <v>140</v>
      </c>
      <c r="B26" s="386"/>
      <c r="C26" s="410"/>
      <c r="D26" s="411"/>
    </row>
    <row r="27" spans="1:4" ht="29.25" customHeight="1">
      <c r="A27" s="381" t="s">
        <v>141</v>
      </c>
      <c r="B27" s="382"/>
      <c r="C27" s="395"/>
      <c r="D27" s="396"/>
    </row>
    <row r="28" spans="1:4" ht="29.25" customHeight="1">
      <c r="A28" s="381" t="s">
        <v>57</v>
      </c>
      <c r="B28" s="382"/>
      <c r="C28" s="388">
        <f>Zhrnutie_rozpoctu!C12</f>
        <v>24</v>
      </c>
      <c r="D28" s="389"/>
    </row>
    <row r="29" spans="1:4" ht="29.25" customHeight="1">
      <c r="A29" s="381" t="s">
        <v>167</v>
      </c>
      <c r="B29" s="387"/>
      <c r="C29" s="400" t="e">
        <f>E21/C26</f>
        <v>#DIV/0!</v>
      </c>
      <c r="D29" s="401"/>
    </row>
    <row r="30" spans="1:5" ht="29.25" customHeight="1">
      <c r="A30" s="381" t="s">
        <v>168</v>
      </c>
      <c r="B30" s="387"/>
      <c r="C30" s="400" t="e">
        <f>C27*C29</f>
        <v>#DIV/0!</v>
      </c>
      <c r="D30" s="401"/>
      <c r="E30" t="s">
        <v>64</v>
      </c>
    </row>
    <row r="31" spans="1:5" ht="29.25" customHeight="1">
      <c r="A31" s="381" t="s">
        <v>209</v>
      </c>
      <c r="B31" s="387"/>
      <c r="C31" s="402"/>
      <c r="D31" s="403"/>
      <c r="E31" t="s">
        <v>116</v>
      </c>
    </row>
    <row r="32" spans="1:5" ht="29.25" customHeight="1">
      <c r="A32" s="381" t="s">
        <v>170</v>
      </c>
      <c r="B32" s="387"/>
      <c r="C32" s="408">
        <f>'I.Z rozpocet_ziadatel'!F94+'I.Z rozpocet_ziadatel'!F106+'I.Z rozpocet_ziadatel'!F120+'I.Z rozpocet_ziadatel'!F125</f>
        <v>0</v>
      </c>
      <c r="D32" s="409"/>
      <c r="E32" t="s">
        <v>117</v>
      </c>
    </row>
    <row r="33" spans="1:5" s="89" customFormat="1" ht="29.25" customHeight="1">
      <c r="A33" s="381" t="s">
        <v>171</v>
      </c>
      <c r="B33" s="382"/>
      <c r="C33" s="383">
        <f>C31+C32</f>
        <v>0</v>
      </c>
      <c r="D33" s="384"/>
      <c r="E33" s="89" t="s">
        <v>119</v>
      </c>
    </row>
    <row r="34" spans="1:5" s="89" customFormat="1" ht="29.25" customHeight="1">
      <c r="A34" s="381" t="s">
        <v>172</v>
      </c>
      <c r="B34" s="382"/>
      <c r="C34" s="383">
        <f>'I.Z rozpocet_ziadatel'!F85</f>
        <v>0</v>
      </c>
      <c r="D34" s="384"/>
      <c r="E34" s="89" t="s">
        <v>118</v>
      </c>
    </row>
    <row r="35" spans="1:5" s="89" customFormat="1" ht="29.25" customHeight="1">
      <c r="A35" s="397" t="s">
        <v>173</v>
      </c>
      <c r="B35" s="382"/>
      <c r="C35" s="383">
        <f>C33+C34</f>
        <v>0</v>
      </c>
      <c r="D35" s="384"/>
      <c r="E35" s="89" t="s">
        <v>142</v>
      </c>
    </row>
    <row r="36" spans="1:5" s="89" customFormat="1" ht="29.25" customHeight="1" thickBot="1">
      <c r="A36" s="398" t="s">
        <v>174</v>
      </c>
      <c r="B36" s="399"/>
      <c r="C36" s="393" t="e">
        <f>IF(C33/C35&gt;0.2,"zníž nepriame výdavky",C33/C35)</f>
        <v>#DIV/0!</v>
      </c>
      <c r="D36" s="394"/>
      <c r="E36" s="284" t="s">
        <v>120</v>
      </c>
    </row>
  </sheetData>
  <sheetProtection/>
  <mergeCells count="32">
    <mergeCell ref="A2:B2"/>
    <mergeCell ref="A3:B3"/>
    <mergeCell ref="A4:B4"/>
    <mergeCell ref="C2:E2"/>
    <mergeCell ref="C3:E3"/>
    <mergeCell ref="C4:E4"/>
    <mergeCell ref="A13:A14"/>
    <mergeCell ref="B13:B14"/>
    <mergeCell ref="A32:B32"/>
    <mergeCell ref="C32:D32"/>
    <mergeCell ref="C26:D26"/>
    <mergeCell ref="A28:B28"/>
    <mergeCell ref="C36:D36"/>
    <mergeCell ref="C27:D27"/>
    <mergeCell ref="A35:B35"/>
    <mergeCell ref="C35:D35"/>
    <mergeCell ref="A36:B36"/>
    <mergeCell ref="C29:D29"/>
    <mergeCell ref="C30:D30"/>
    <mergeCell ref="C34:D34"/>
    <mergeCell ref="C31:D31"/>
    <mergeCell ref="A27:B27"/>
    <mergeCell ref="A7:E7"/>
    <mergeCell ref="A33:B33"/>
    <mergeCell ref="C33:D33"/>
    <mergeCell ref="A34:B34"/>
    <mergeCell ref="A26:B26"/>
    <mergeCell ref="A29:B29"/>
    <mergeCell ref="A30:B30"/>
    <mergeCell ref="A31:B31"/>
    <mergeCell ref="C28:D28"/>
    <mergeCell ref="C13:E13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1"/>
  <headerFooter alignWithMargins="0">
    <oddHeader>&amp;R&amp;"Arial CE,Kurzíva"&amp;8Príloha č. 1 k Žiadosti o NFP v rámci Programu Aktívne občianstvo a inklúzia</oddHeader>
  </headerFooter>
  <rowBreaks count="1" manualBreakCount="1">
    <brk id="38" max="25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33"/>
  <sheetViews>
    <sheetView view="pageBreakPreview" zoomScaleSheetLayoutView="100" zoomScalePageLayoutView="0" workbookViewId="0" topLeftCell="A1">
      <pane ySplit="11" topLeftCell="A75" activePane="bottomLeft" state="frozen"/>
      <selection pane="topLeft" activeCell="A1" sqref="A1"/>
      <selection pane="bottomLeft" activeCell="C102" sqref="C102:E102"/>
    </sheetView>
  </sheetViews>
  <sheetFormatPr defaultColWidth="9.00390625" defaultRowHeight="12.75"/>
  <cols>
    <col min="1" max="1" width="4.25390625" style="2" customWidth="1"/>
    <col min="2" max="2" width="29.875" style="3" customWidth="1"/>
    <col min="3" max="5" width="15.125" style="2" customWidth="1"/>
    <col min="6" max="6" width="15.125" style="7" customWidth="1"/>
    <col min="7" max="7" width="11.00390625" style="2" customWidth="1"/>
    <col min="8" max="16384" width="9.125" style="2" customWidth="1"/>
  </cols>
  <sheetData>
    <row r="1" ht="12.75">
      <c r="A1" s="7" t="s">
        <v>154</v>
      </c>
    </row>
    <row r="2" spans="1:6" ht="16.5" customHeight="1">
      <c r="A2" s="301" t="s">
        <v>136</v>
      </c>
      <c r="B2" s="301"/>
      <c r="C2" s="355">
        <f>Zhrnutie_rozpoctu!C8</f>
        <v>0</v>
      </c>
      <c r="D2" s="355"/>
      <c r="E2" s="355"/>
      <c r="F2" s="355"/>
    </row>
    <row r="3" spans="1:6" ht="16.5" customHeight="1">
      <c r="A3" s="301" t="str">
        <f>Zhrnutie_rozpoctu!A15</f>
        <v>Názov Partnera 1:</v>
      </c>
      <c r="B3" s="301"/>
      <c r="C3" s="355">
        <f>Zhrnutie_rozpoctu!C15</f>
        <v>0</v>
      </c>
      <c r="D3" s="355"/>
      <c r="E3" s="355"/>
      <c r="F3" s="355"/>
    </row>
    <row r="4" spans="1:6" ht="16.5" customHeight="1">
      <c r="A4" s="301" t="s">
        <v>65</v>
      </c>
      <c r="B4" s="301"/>
      <c r="C4" s="355">
        <f>Zhrnutie_rozpoctu!C9</f>
        <v>0</v>
      </c>
      <c r="D4" s="355"/>
      <c r="E4" s="355"/>
      <c r="F4" s="355"/>
    </row>
    <row r="5" spans="1:6" s="1" customFormat="1" ht="16.5" customHeight="1">
      <c r="A5" s="301" t="s">
        <v>191</v>
      </c>
      <c r="B5" s="301"/>
      <c r="C5" s="355" t="str">
        <f>Zhrnutie_rozpoctu!C10</f>
        <v>Vyberte z možností</v>
      </c>
      <c r="D5" s="355"/>
      <c r="E5" s="355"/>
      <c r="F5" s="355"/>
    </row>
    <row r="6" spans="1:6" s="1" customFormat="1" ht="13.5" thickBot="1">
      <c r="A6" s="36"/>
      <c r="B6" s="37"/>
      <c r="C6" s="5"/>
      <c r="D6" s="6"/>
      <c r="E6" s="6"/>
      <c r="F6" s="39"/>
    </row>
    <row r="7" spans="1:6" s="201" customFormat="1" ht="22.5" customHeight="1">
      <c r="A7" s="337" t="s">
        <v>69</v>
      </c>
      <c r="B7" s="338"/>
      <c r="C7" s="346" t="s">
        <v>3</v>
      </c>
      <c r="D7" s="346" t="s">
        <v>4</v>
      </c>
      <c r="E7" s="349" t="s">
        <v>66</v>
      </c>
      <c r="F7" s="352" t="s">
        <v>68</v>
      </c>
    </row>
    <row r="8" spans="1:6" s="202" customFormat="1" ht="12.75">
      <c r="A8" s="339"/>
      <c r="B8" s="340"/>
      <c r="C8" s="347"/>
      <c r="D8" s="347"/>
      <c r="E8" s="350"/>
      <c r="F8" s="353"/>
    </row>
    <row r="9" spans="1:6" s="202" customFormat="1" ht="12.75">
      <c r="A9" s="339"/>
      <c r="B9" s="340"/>
      <c r="C9" s="348"/>
      <c r="D9" s="348"/>
      <c r="E9" s="351"/>
      <c r="F9" s="354"/>
    </row>
    <row r="10" spans="1:6" s="202" customFormat="1" ht="13.5" thickBot="1">
      <c r="A10" s="341"/>
      <c r="B10" s="342"/>
      <c r="C10" s="205" t="s">
        <v>0</v>
      </c>
      <c r="D10" s="205" t="s">
        <v>1</v>
      </c>
      <c r="E10" s="206" t="s">
        <v>2</v>
      </c>
      <c r="F10" s="207" t="s">
        <v>67</v>
      </c>
    </row>
    <row r="11" spans="1:6" s="202" customFormat="1" ht="6" customHeight="1">
      <c r="A11" s="230"/>
      <c r="B11" s="203"/>
      <c r="C11" s="203"/>
      <c r="D11" s="203"/>
      <c r="E11" s="203"/>
      <c r="F11" s="231"/>
    </row>
    <row r="12" spans="1:6" s="202" customFormat="1" ht="6" customHeight="1" thickBot="1">
      <c r="A12" s="232" t="s">
        <v>64</v>
      </c>
      <c r="B12" s="233"/>
      <c r="C12" s="233"/>
      <c r="D12" s="233"/>
      <c r="E12" s="233"/>
      <c r="F12" s="234"/>
    </row>
    <row r="13" spans="1:6" s="202" customFormat="1" ht="16.5" customHeight="1" thickBot="1">
      <c r="A13" s="323" t="s">
        <v>146</v>
      </c>
      <c r="B13" s="324"/>
      <c r="C13" s="324"/>
      <c r="D13" s="324"/>
      <c r="E13" s="324"/>
      <c r="F13" s="325"/>
    </row>
    <row r="14" spans="1:6" s="164" customFormat="1" ht="12.75">
      <c r="A14" s="163" t="s">
        <v>10</v>
      </c>
      <c r="B14" s="343" t="s">
        <v>76</v>
      </c>
      <c r="C14" s="344"/>
      <c r="D14" s="344"/>
      <c r="E14" s="344"/>
      <c r="F14" s="345"/>
    </row>
    <row r="15" spans="1:6" s="164" customFormat="1" ht="12.75">
      <c r="A15" s="165" t="s">
        <v>5</v>
      </c>
      <c r="B15" s="166" t="s">
        <v>29</v>
      </c>
      <c r="C15" s="335"/>
      <c r="D15" s="336"/>
      <c r="E15" s="336"/>
      <c r="F15" s="167">
        <f>SUM(F16:F17)</f>
        <v>0</v>
      </c>
    </row>
    <row r="16" spans="1:6" s="164" customFormat="1" ht="12.75">
      <c r="A16" s="165" t="s">
        <v>5</v>
      </c>
      <c r="B16" s="178"/>
      <c r="C16" s="179"/>
      <c r="D16" s="180"/>
      <c r="E16" s="181"/>
      <c r="F16" s="167">
        <f>ROUND(D16*E16,2)</f>
        <v>0</v>
      </c>
    </row>
    <row r="17" spans="1:6" s="164" customFormat="1" ht="12.75">
      <c r="A17" s="165" t="s">
        <v>5</v>
      </c>
      <c r="B17" s="178"/>
      <c r="C17" s="179"/>
      <c r="D17" s="180"/>
      <c r="E17" s="181"/>
      <c r="F17" s="167">
        <f aca="true" t="shared" si="0" ref="F17:F23">ROUND(D17*E17,2)</f>
        <v>0</v>
      </c>
    </row>
    <row r="18" spans="1:6" s="164" customFormat="1" ht="12.75">
      <c r="A18" s="165" t="s">
        <v>6</v>
      </c>
      <c r="B18" s="166" t="s">
        <v>30</v>
      </c>
      <c r="C18" s="335"/>
      <c r="D18" s="336"/>
      <c r="E18" s="336"/>
      <c r="F18" s="167">
        <f>SUM(F19:F20)</f>
        <v>0</v>
      </c>
    </row>
    <row r="19" spans="1:6" s="164" customFormat="1" ht="12.75">
      <c r="A19" s="165" t="s">
        <v>6</v>
      </c>
      <c r="B19" s="178"/>
      <c r="C19" s="179"/>
      <c r="D19" s="180"/>
      <c r="E19" s="181"/>
      <c r="F19" s="167">
        <f t="shared" si="0"/>
        <v>0</v>
      </c>
    </row>
    <row r="20" spans="1:6" s="164" customFormat="1" ht="12.75">
      <c r="A20" s="165" t="s">
        <v>6</v>
      </c>
      <c r="B20" s="178"/>
      <c r="C20" s="179"/>
      <c r="D20" s="180"/>
      <c r="E20" s="181"/>
      <c r="F20" s="167">
        <f t="shared" si="0"/>
        <v>0</v>
      </c>
    </row>
    <row r="21" spans="1:6" s="164" customFormat="1" ht="12.75">
      <c r="A21" s="165" t="s">
        <v>7</v>
      </c>
      <c r="B21" s="166" t="s">
        <v>31</v>
      </c>
      <c r="C21" s="335"/>
      <c r="D21" s="336"/>
      <c r="E21" s="336"/>
      <c r="F21" s="167">
        <f>SUM(F22:F23)</f>
        <v>0</v>
      </c>
    </row>
    <row r="22" spans="1:6" s="164" customFormat="1" ht="12.75">
      <c r="A22" s="165" t="s">
        <v>7</v>
      </c>
      <c r="B22" s="178"/>
      <c r="C22" s="179"/>
      <c r="D22" s="180"/>
      <c r="E22" s="181"/>
      <c r="F22" s="167">
        <f t="shared" si="0"/>
        <v>0</v>
      </c>
    </row>
    <row r="23" spans="1:6" s="164" customFormat="1" ht="12.75">
      <c r="A23" s="165" t="s">
        <v>7</v>
      </c>
      <c r="B23" s="178"/>
      <c r="C23" s="179"/>
      <c r="D23" s="180"/>
      <c r="E23" s="181"/>
      <c r="F23" s="167">
        <f t="shared" si="0"/>
        <v>0</v>
      </c>
    </row>
    <row r="24" spans="1:6" s="1" customFormat="1" ht="25.5">
      <c r="A24" s="13" t="s">
        <v>8</v>
      </c>
      <c r="B24" s="11" t="s">
        <v>32</v>
      </c>
      <c r="C24" s="327"/>
      <c r="D24" s="365"/>
      <c r="E24" s="366"/>
      <c r="F24" s="43">
        <f>SUM(F15,F18,F21)</f>
        <v>0</v>
      </c>
    </row>
    <row r="25" spans="1:6" s="164" customFormat="1" ht="14.25" customHeight="1">
      <c r="A25" s="168" t="s">
        <v>9</v>
      </c>
      <c r="B25" s="169" t="s">
        <v>108</v>
      </c>
      <c r="C25" s="361"/>
      <c r="D25" s="357"/>
      <c r="E25" s="357"/>
      <c r="F25" s="358"/>
    </row>
    <row r="26" spans="1:6" s="164" customFormat="1" ht="12.75">
      <c r="A26" s="170" t="s">
        <v>11</v>
      </c>
      <c r="B26" s="171" t="s">
        <v>60</v>
      </c>
      <c r="C26" s="360"/>
      <c r="D26" s="336"/>
      <c r="E26" s="336"/>
      <c r="F26" s="167">
        <f>SUM(F27:F28)</f>
        <v>0</v>
      </c>
    </row>
    <row r="27" spans="1:6" s="164" customFormat="1" ht="12.75">
      <c r="A27" s="170" t="s">
        <v>11</v>
      </c>
      <c r="B27" s="182"/>
      <c r="C27" s="183"/>
      <c r="D27" s="184"/>
      <c r="E27" s="185"/>
      <c r="F27" s="167">
        <f>ROUND(D27*E27,2)</f>
        <v>0</v>
      </c>
    </row>
    <row r="28" spans="1:6" s="164" customFormat="1" ht="12.75">
      <c r="A28" s="170" t="s">
        <v>11</v>
      </c>
      <c r="B28" s="182"/>
      <c r="C28" s="183"/>
      <c r="D28" s="184"/>
      <c r="E28" s="185"/>
      <c r="F28" s="167">
        <f>ROUND(D28*E28,2)</f>
        <v>0</v>
      </c>
    </row>
    <row r="29" spans="1:6" s="164" customFormat="1" ht="12.75">
      <c r="A29" s="168" t="s">
        <v>9</v>
      </c>
      <c r="B29" s="169" t="s">
        <v>109</v>
      </c>
      <c r="C29" s="362"/>
      <c r="D29" s="363"/>
      <c r="E29" s="363"/>
      <c r="F29" s="364"/>
    </row>
    <row r="30" spans="1:6" s="164" customFormat="1" ht="35.25" customHeight="1">
      <c r="A30" s="170" t="s">
        <v>12</v>
      </c>
      <c r="B30" s="171" t="s">
        <v>33</v>
      </c>
      <c r="C30" s="333"/>
      <c r="D30" s="334"/>
      <c r="E30" s="334"/>
      <c r="F30" s="167">
        <f>SUM(F31:F33)</f>
        <v>0</v>
      </c>
    </row>
    <row r="31" spans="1:6" s="164" customFormat="1" ht="12.75" customHeight="1">
      <c r="A31" s="170" t="s">
        <v>12</v>
      </c>
      <c r="B31" s="182"/>
      <c r="C31" s="186"/>
      <c r="D31" s="184"/>
      <c r="E31" s="187"/>
      <c r="F31" s="167">
        <f>ROUND(D31*E31,2)</f>
        <v>0</v>
      </c>
    </row>
    <row r="32" spans="1:6" s="164" customFormat="1" ht="12" customHeight="1">
      <c r="A32" s="170" t="s">
        <v>12</v>
      </c>
      <c r="B32" s="182"/>
      <c r="C32" s="186"/>
      <c r="D32" s="184"/>
      <c r="E32" s="187"/>
      <c r="F32" s="167">
        <f>ROUND(D32*E32,2)</f>
        <v>0</v>
      </c>
    </row>
    <row r="33" spans="1:6" s="164" customFormat="1" ht="11.25" customHeight="1">
      <c r="A33" s="170" t="s">
        <v>12</v>
      </c>
      <c r="B33" s="182"/>
      <c r="C33" s="186"/>
      <c r="D33" s="184"/>
      <c r="E33" s="187"/>
      <c r="F33" s="167">
        <f>ROUND(D33*E33,2)</f>
        <v>0</v>
      </c>
    </row>
    <row r="34" spans="1:6" s="164" customFormat="1" ht="11.25" customHeight="1">
      <c r="A34" s="170" t="s">
        <v>44</v>
      </c>
      <c r="B34" s="171" t="s">
        <v>45</v>
      </c>
      <c r="C34" s="359"/>
      <c r="D34" s="336"/>
      <c r="E34" s="336"/>
      <c r="F34" s="167">
        <f>SUM(F35:F37)</f>
        <v>0</v>
      </c>
    </row>
    <row r="35" spans="1:6" s="164" customFormat="1" ht="11.25" customHeight="1">
      <c r="A35" s="170" t="s">
        <v>44</v>
      </c>
      <c r="B35" s="182"/>
      <c r="C35" s="186"/>
      <c r="D35" s="184"/>
      <c r="E35" s="187"/>
      <c r="F35" s="167">
        <f>ROUND(D35*E35,2)</f>
        <v>0</v>
      </c>
    </row>
    <row r="36" spans="1:6" s="164" customFormat="1" ht="11.25" customHeight="1">
      <c r="A36" s="170" t="s">
        <v>44</v>
      </c>
      <c r="B36" s="182"/>
      <c r="C36" s="186"/>
      <c r="D36" s="184"/>
      <c r="E36" s="187"/>
      <c r="F36" s="167">
        <f>ROUND(D36*E36,2)</f>
        <v>0</v>
      </c>
    </row>
    <row r="37" spans="1:6" s="164" customFormat="1" ht="11.25" customHeight="1">
      <c r="A37" s="170" t="s">
        <v>44</v>
      </c>
      <c r="B37" s="182"/>
      <c r="C37" s="186"/>
      <c r="D37" s="184"/>
      <c r="E37" s="187"/>
      <c r="F37" s="167">
        <f>ROUND(D37*E37,2)</f>
        <v>0</v>
      </c>
    </row>
    <row r="38" spans="1:6" s="164" customFormat="1" ht="12.75">
      <c r="A38" s="170" t="s">
        <v>13</v>
      </c>
      <c r="B38" s="171" t="s">
        <v>34</v>
      </c>
      <c r="C38" s="359"/>
      <c r="D38" s="336"/>
      <c r="E38" s="336"/>
      <c r="F38" s="167">
        <f>SUM(F39:F40)</f>
        <v>0</v>
      </c>
    </row>
    <row r="39" spans="1:6" s="164" customFormat="1" ht="12.75">
      <c r="A39" s="170" t="s">
        <v>13</v>
      </c>
      <c r="B39" s="182"/>
      <c r="C39" s="186"/>
      <c r="D39" s="184"/>
      <c r="E39" s="187"/>
      <c r="F39" s="167">
        <f>ROUND(D39*E39,2)</f>
        <v>0</v>
      </c>
    </row>
    <row r="40" spans="1:6" s="164" customFormat="1" ht="12.75">
      <c r="A40" s="170" t="s">
        <v>13</v>
      </c>
      <c r="B40" s="182"/>
      <c r="C40" s="186"/>
      <c r="D40" s="184"/>
      <c r="E40" s="187"/>
      <c r="F40" s="167">
        <f>ROUND(D40*E40,2)</f>
        <v>0</v>
      </c>
    </row>
    <row r="41" spans="1:6" s="164" customFormat="1" ht="12.75">
      <c r="A41" s="170" t="s">
        <v>14</v>
      </c>
      <c r="B41" s="171" t="s">
        <v>35</v>
      </c>
      <c r="C41" s="333"/>
      <c r="D41" s="334"/>
      <c r="E41" s="334"/>
      <c r="F41" s="167">
        <f>SUM(F42:F43)</f>
        <v>0</v>
      </c>
    </row>
    <row r="42" spans="1:6" s="164" customFormat="1" ht="12.75">
      <c r="A42" s="170" t="s">
        <v>14</v>
      </c>
      <c r="B42" s="182"/>
      <c r="C42" s="186"/>
      <c r="D42" s="184"/>
      <c r="E42" s="187"/>
      <c r="F42" s="167">
        <f>ROUND(D42*E42,2)</f>
        <v>0</v>
      </c>
    </row>
    <row r="43" spans="1:6" s="164" customFormat="1" ht="12.75">
      <c r="A43" s="170" t="s">
        <v>14</v>
      </c>
      <c r="B43" s="182"/>
      <c r="C43" s="186"/>
      <c r="D43" s="184"/>
      <c r="E43" s="187"/>
      <c r="F43" s="167">
        <f>ROUND(D43*E43,2)</f>
        <v>0</v>
      </c>
    </row>
    <row r="44" spans="1:6" s="1" customFormat="1" ht="25.5">
      <c r="A44" s="13" t="s">
        <v>15</v>
      </c>
      <c r="B44" s="11" t="s">
        <v>36</v>
      </c>
      <c r="C44" s="367"/>
      <c r="D44" s="328"/>
      <c r="E44" s="329"/>
      <c r="F44" s="43">
        <f>SUM(F26,F30,F34,F38,F41)</f>
        <v>0</v>
      </c>
    </row>
    <row r="45" spans="1:6" s="164" customFormat="1" ht="12.75">
      <c r="A45" s="172" t="s">
        <v>17</v>
      </c>
      <c r="B45" s="173" t="s">
        <v>110</v>
      </c>
      <c r="C45" s="356"/>
      <c r="D45" s="357"/>
      <c r="E45" s="357"/>
      <c r="F45" s="358"/>
    </row>
    <row r="46" spans="1:6" s="164" customFormat="1" ht="12.75">
      <c r="A46" s="174" t="s">
        <v>18</v>
      </c>
      <c r="B46" s="175" t="s">
        <v>37</v>
      </c>
      <c r="C46" s="335"/>
      <c r="D46" s="336"/>
      <c r="E46" s="336"/>
      <c r="F46" s="167">
        <f>SUM(F47:F49)</f>
        <v>0</v>
      </c>
    </row>
    <row r="47" spans="1:6" s="164" customFormat="1" ht="12.75">
      <c r="A47" s="174" t="s">
        <v>18</v>
      </c>
      <c r="B47" s="188"/>
      <c r="C47" s="189"/>
      <c r="D47" s="180"/>
      <c r="E47" s="181"/>
      <c r="F47" s="167">
        <f>ROUND(D47*E47,2)</f>
        <v>0</v>
      </c>
    </row>
    <row r="48" spans="1:6" s="164" customFormat="1" ht="12.75">
      <c r="A48" s="174" t="s">
        <v>18</v>
      </c>
      <c r="B48" s="188"/>
      <c r="C48" s="179"/>
      <c r="D48" s="180"/>
      <c r="E48" s="181"/>
      <c r="F48" s="167">
        <f>ROUND(D48*E48,2)</f>
        <v>0</v>
      </c>
    </row>
    <row r="49" spans="1:6" s="164" customFormat="1" ht="12.75">
      <c r="A49" s="174" t="s">
        <v>18</v>
      </c>
      <c r="B49" s="188"/>
      <c r="C49" s="179"/>
      <c r="D49" s="180"/>
      <c r="E49" s="181"/>
      <c r="F49" s="167">
        <f>ROUND(D49*E49,2)</f>
        <v>0</v>
      </c>
    </row>
    <row r="50" spans="1:6" s="1" customFormat="1" ht="25.5">
      <c r="A50" s="14" t="s">
        <v>16</v>
      </c>
      <c r="B50" s="12" t="s">
        <v>38</v>
      </c>
      <c r="C50" s="327"/>
      <c r="D50" s="328"/>
      <c r="E50" s="329"/>
      <c r="F50" s="44">
        <f>SUM(F46)</f>
        <v>0</v>
      </c>
    </row>
    <row r="51" spans="1:6" s="164" customFormat="1" ht="12.75">
      <c r="A51" s="172" t="s">
        <v>20</v>
      </c>
      <c r="B51" s="173" t="s">
        <v>39</v>
      </c>
      <c r="C51" s="356"/>
      <c r="D51" s="357"/>
      <c r="E51" s="357"/>
      <c r="F51" s="358"/>
    </row>
    <row r="52" spans="1:6" s="164" customFormat="1" ht="12.75">
      <c r="A52" s="174" t="s">
        <v>21</v>
      </c>
      <c r="B52" s="175" t="s">
        <v>42</v>
      </c>
      <c r="C52" s="335"/>
      <c r="D52" s="336"/>
      <c r="E52" s="336"/>
      <c r="F52" s="167">
        <f>SUM(F53:F55)</f>
        <v>0</v>
      </c>
    </row>
    <row r="53" spans="1:6" s="164" customFormat="1" ht="12.75">
      <c r="A53" s="174" t="s">
        <v>21</v>
      </c>
      <c r="B53" s="188"/>
      <c r="C53" s="189"/>
      <c r="D53" s="180"/>
      <c r="E53" s="181"/>
      <c r="F53" s="167">
        <f>ROUND(D53*E53,2)</f>
        <v>0</v>
      </c>
    </row>
    <row r="54" spans="1:6" s="164" customFormat="1" ht="12.75">
      <c r="A54" s="174" t="s">
        <v>21</v>
      </c>
      <c r="B54" s="188"/>
      <c r="C54" s="179"/>
      <c r="D54" s="180"/>
      <c r="E54" s="181"/>
      <c r="F54" s="167">
        <f>ROUND(D54*E54,2)</f>
        <v>0</v>
      </c>
    </row>
    <row r="55" spans="1:6" s="164" customFormat="1" ht="12.75">
      <c r="A55" s="174" t="s">
        <v>21</v>
      </c>
      <c r="B55" s="188"/>
      <c r="C55" s="179"/>
      <c r="D55" s="180"/>
      <c r="E55" s="181"/>
      <c r="F55" s="167">
        <f>ROUND(D55*E55,2)</f>
        <v>0</v>
      </c>
    </row>
    <row r="56" spans="1:6" s="164" customFormat="1" ht="12.75">
      <c r="A56" s="174" t="s">
        <v>22</v>
      </c>
      <c r="B56" s="175" t="s">
        <v>43</v>
      </c>
      <c r="C56" s="335"/>
      <c r="D56" s="336"/>
      <c r="E56" s="336"/>
      <c r="F56" s="167">
        <f>SUM(F57:F59)</f>
        <v>0</v>
      </c>
    </row>
    <row r="57" spans="1:6" s="164" customFormat="1" ht="12.75">
      <c r="A57" s="174" t="s">
        <v>22</v>
      </c>
      <c r="B57" s="188"/>
      <c r="C57" s="179"/>
      <c r="D57" s="180"/>
      <c r="E57" s="181"/>
      <c r="F57" s="167">
        <f>ROUND(D57*E57,2)</f>
        <v>0</v>
      </c>
    </row>
    <row r="58" spans="1:6" s="164" customFormat="1" ht="12.75">
      <c r="A58" s="174" t="s">
        <v>22</v>
      </c>
      <c r="B58" s="188"/>
      <c r="C58" s="179"/>
      <c r="D58" s="180"/>
      <c r="E58" s="181"/>
      <c r="F58" s="167">
        <f>ROUND(D58*E58,2)</f>
        <v>0</v>
      </c>
    </row>
    <row r="59" spans="1:6" s="164" customFormat="1" ht="12.75">
      <c r="A59" s="174" t="s">
        <v>22</v>
      </c>
      <c r="B59" s="188"/>
      <c r="C59" s="179"/>
      <c r="D59" s="180"/>
      <c r="E59" s="181"/>
      <c r="F59" s="167">
        <f>ROUND(D59*E59,2)</f>
        <v>0</v>
      </c>
    </row>
    <row r="60" spans="1:6" s="164" customFormat="1" ht="12.75">
      <c r="A60" s="174" t="s">
        <v>23</v>
      </c>
      <c r="B60" s="175" t="s">
        <v>58</v>
      </c>
      <c r="C60" s="333"/>
      <c r="D60" s="334"/>
      <c r="E60" s="334"/>
      <c r="F60" s="167">
        <f>SUM(F61:F65)</f>
        <v>0</v>
      </c>
    </row>
    <row r="61" spans="1:6" s="164" customFormat="1" ht="12.75">
      <c r="A61" s="174" t="s">
        <v>23</v>
      </c>
      <c r="B61" s="188"/>
      <c r="C61" s="190"/>
      <c r="D61" s="180"/>
      <c r="E61" s="181"/>
      <c r="F61" s="167">
        <f>ROUND(D61*E61,2)</f>
        <v>0</v>
      </c>
    </row>
    <row r="62" spans="1:6" s="164" customFormat="1" ht="12.75">
      <c r="A62" s="174" t="s">
        <v>23</v>
      </c>
      <c r="B62" s="188"/>
      <c r="C62" s="190"/>
      <c r="D62" s="180"/>
      <c r="E62" s="181"/>
      <c r="F62" s="167">
        <f>ROUND(D62*E62,2)</f>
        <v>0</v>
      </c>
    </row>
    <row r="63" spans="1:6" s="164" customFormat="1" ht="12.75">
      <c r="A63" s="174" t="s">
        <v>23</v>
      </c>
      <c r="B63" s="188"/>
      <c r="C63" s="190"/>
      <c r="D63" s="180"/>
      <c r="E63" s="181"/>
      <c r="F63" s="167">
        <f>ROUND(D63*E63,2)</f>
        <v>0</v>
      </c>
    </row>
    <row r="64" spans="1:6" s="164" customFormat="1" ht="12.75">
      <c r="A64" s="174" t="s">
        <v>23</v>
      </c>
      <c r="B64" s="188"/>
      <c r="C64" s="189"/>
      <c r="D64" s="180"/>
      <c r="E64" s="181"/>
      <c r="F64" s="167">
        <f>ROUND(D64*E64,2)</f>
        <v>0</v>
      </c>
    </row>
    <row r="65" spans="1:6" s="164" customFormat="1" ht="12.75">
      <c r="A65" s="174" t="s">
        <v>23</v>
      </c>
      <c r="B65" s="188"/>
      <c r="C65" s="189"/>
      <c r="D65" s="180"/>
      <c r="E65" s="181"/>
      <c r="F65" s="167">
        <f>ROUND(D65*E65,2)</f>
        <v>0</v>
      </c>
    </row>
    <row r="66" spans="1:6" s="1" customFormat="1" ht="25.5">
      <c r="A66" s="14" t="s">
        <v>19</v>
      </c>
      <c r="B66" s="12" t="s">
        <v>40</v>
      </c>
      <c r="C66" s="327"/>
      <c r="D66" s="328"/>
      <c r="E66" s="329"/>
      <c r="F66" s="44">
        <f>SUM(F52,F56,F60)</f>
        <v>0</v>
      </c>
    </row>
    <row r="67" spans="1:6" s="164" customFormat="1" ht="12.75">
      <c r="A67" s="168" t="s">
        <v>25</v>
      </c>
      <c r="B67" s="169" t="s">
        <v>59</v>
      </c>
      <c r="C67" s="356"/>
      <c r="D67" s="357"/>
      <c r="E67" s="357"/>
      <c r="F67" s="358"/>
    </row>
    <row r="68" spans="1:6" s="164" customFormat="1" ht="12.75">
      <c r="A68" s="165" t="s">
        <v>26</v>
      </c>
      <c r="B68" s="166" t="s">
        <v>111</v>
      </c>
      <c r="C68" s="335"/>
      <c r="D68" s="336"/>
      <c r="E68" s="336"/>
      <c r="F68" s="167">
        <f>SUM(F69:F71)</f>
        <v>0</v>
      </c>
    </row>
    <row r="69" spans="1:6" s="164" customFormat="1" ht="12.75">
      <c r="A69" s="165" t="s">
        <v>26</v>
      </c>
      <c r="B69" s="178"/>
      <c r="C69" s="190"/>
      <c r="D69" s="180"/>
      <c r="E69" s="181"/>
      <c r="F69" s="167">
        <f>ROUND(D69*E69,2)</f>
        <v>0</v>
      </c>
    </row>
    <row r="70" spans="1:6" s="164" customFormat="1" ht="12.75">
      <c r="A70" s="165" t="s">
        <v>26</v>
      </c>
      <c r="B70" s="178"/>
      <c r="C70" s="189"/>
      <c r="D70" s="180"/>
      <c r="E70" s="181"/>
      <c r="F70" s="167">
        <f>ROUND(D70*E70,2)</f>
        <v>0</v>
      </c>
    </row>
    <row r="71" spans="1:6" s="164" customFormat="1" ht="12.75">
      <c r="A71" s="165" t="s">
        <v>26</v>
      </c>
      <c r="B71" s="178"/>
      <c r="C71" s="189"/>
      <c r="D71" s="180"/>
      <c r="E71" s="181"/>
      <c r="F71" s="167">
        <f>ROUND(D71*E71,2)</f>
        <v>0</v>
      </c>
    </row>
    <row r="72" spans="1:6" s="164" customFormat="1" ht="12.75">
      <c r="A72" s="165" t="s">
        <v>27</v>
      </c>
      <c r="B72" s="166" t="s">
        <v>112</v>
      </c>
      <c r="C72" s="335"/>
      <c r="D72" s="336"/>
      <c r="E72" s="336"/>
      <c r="F72" s="167">
        <f>SUM(F73:F75)</f>
        <v>0</v>
      </c>
    </row>
    <row r="73" spans="1:6" s="164" customFormat="1" ht="12.75">
      <c r="A73" s="165" t="s">
        <v>27</v>
      </c>
      <c r="B73" s="178"/>
      <c r="C73" s="190"/>
      <c r="D73" s="180"/>
      <c r="E73" s="191"/>
      <c r="F73" s="167">
        <f>ROUND(D73*E73,2)</f>
        <v>0</v>
      </c>
    </row>
    <row r="74" spans="1:6" s="164" customFormat="1" ht="12.75">
      <c r="A74" s="165" t="s">
        <v>27</v>
      </c>
      <c r="B74" s="178"/>
      <c r="C74" s="189"/>
      <c r="D74" s="180"/>
      <c r="E74" s="191"/>
      <c r="F74" s="167">
        <f>ROUND(D74*E74,2)</f>
        <v>0</v>
      </c>
    </row>
    <row r="75" spans="1:6" s="164" customFormat="1" ht="12.75">
      <c r="A75" s="165" t="s">
        <v>27</v>
      </c>
      <c r="B75" s="178"/>
      <c r="C75" s="189"/>
      <c r="D75" s="180"/>
      <c r="E75" s="181"/>
      <c r="F75" s="167">
        <f>ROUND(D75*E75,2)</f>
        <v>0</v>
      </c>
    </row>
    <row r="76" spans="1:6" s="164" customFormat="1" ht="12.75">
      <c r="A76" s="176" t="s">
        <v>28</v>
      </c>
      <c r="B76" s="177" t="s">
        <v>113</v>
      </c>
      <c r="C76" s="335"/>
      <c r="D76" s="336"/>
      <c r="E76" s="336"/>
      <c r="F76" s="167">
        <f>SUM(F77:F79)</f>
        <v>0</v>
      </c>
    </row>
    <row r="77" spans="1:6" s="164" customFormat="1" ht="12.75">
      <c r="A77" s="176" t="s">
        <v>28</v>
      </c>
      <c r="B77" s="178"/>
      <c r="C77" s="190"/>
      <c r="D77" s="180"/>
      <c r="E77" s="181"/>
      <c r="F77" s="167">
        <f>ROUND(D77*E77,2)</f>
        <v>0</v>
      </c>
    </row>
    <row r="78" spans="1:6" s="164" customFormat="1" ht="12.75">
      <c r="A78" s="176" t="s">
        <v>28</v>
      </c>
      <c r="B78" s="178"/>
      <c r="C78" s="189"/>
      <c r="D78" s="180"/>
      <c r="E78" s="191"/>
      <c r="F78" s="167">
        <f>ROUND(D78*E78,2)</f>
        <v>0</v>
      </c>
    </row>
    <row r="79" spans="1:6" s="164" customFormat="1" ht="12.75">
      <c r="A79" s="176" t="s">
        <v>28</v>
      </c>
      <c r="B79" s="178"/>
      <c r="C79" s="189"/>
      <c r="D79" s="180"/>
      <c r="E79" s="181"/>
      <c r="F79" s="167">
        <f>ROUND(D79*E79,2)</f>
        <v>0</v>
      </c>
    </row>
    <row r="80" spans="1:6" s="1" customFormat="1" ht="25.5">
      <c r="A80" s="13" t="s">
        <v>24</v>
      </c>
      <c r="B80" s="11" t="s">
        <v>41</v>
      </c>
      <c r="C80" s="327"/>
      <c r="D80" s="328"/>
      <c r="E80" s="374"/>
      <c r="F80" s="45">
        <f>SUM(F68,F72,F76)</f>
        <v>0</v>
      </c>
    </row>
    <row r="81" spans="1:6" ht="12.75">
      <c r="A81" s="172" t="s">
        <v>81</v>
      </c>
      <c r="B81" s="173" t="s">
        <v>82</v>
      </c>
      <c r="C81" s="373"/>
      <c r="D81" s="357"/>
      <c r="E81" s="357"/>
      <c r="F81" s="358"/>
    </row>
    <row r="82" spans="1:6" ht="12.75">
      <c r="A82" s="174" t="s">
        <v>83</v>
      </c>
      <c r="B82" s="175" t="s">
        <v>84</v>
      </c>
      <c r="C82" s="440"/>
      <c r="D82" s="441"/>
      <c r="E82" s="442"/>
      <c r="F82" s="167">
        <f>F83</f>
        <v>0</v>
      </c>
    </row>
    <row r="83" spans="1:6" ht="12.75">
      <c r="A83" s="174" t="s">
        <v>83</v>
      </c>
      <c r="B83" s="188" t="s">
        <v>64</v>
      </c>
      <c r="C83" s="189"/>
      <c r="D83" s="436"/>
      <c r="E83" s="437"/>
      <c r="F83" s="167">
        <f>ROUND(D83*E83,2)</f>
        <v>0</v>
      </c>
    </row>
    <row r="84" spans="1:6" ht="26.25" thickBot="1">
      <c r="A84" s="13" t="s">
        <v>212</v>
      </c>
      <c r="B84" s="11" t="s">
        <v>85</v>
      </c>
      <c r="C84" s="327"/>
      <c r="D84" s="328"/>
      <c r="E84" s="374"/>
      <c r="F84" s="45">
        <f>F82</f>
        <v>0</v>
      </c>
    </row>
    <row r="85" spans="1:6" s="202" customFormat="1" ht="16.5" thickBot="1">
      <c r="A85" s="46"/>
      <c r="B85" s="203"/>
      <c r="C85" s="203"/>
      <c r="D85" s="203"/>
      <c r="E85" s="203"/>
      <c r="F85" s="204"/>
    </row>
    <row r="86" spans="1:6" s="202" customFormat="1" ht="22.5" customHeight="1" thickBot="1">
      <c r="A86" s="323" t="s">
        <v>214</v>
      </c>
      <c r="B86" s="324"/>
      <c r="C86" s="324"/>
      <c r="D86" s="324"/>
      <c r="E86" s="325"/>
      <c r="F86" s="209">
        <f>F24+F44+F50+F66+F80+F84</f>
        <v>0</v>
      </c>
    </row>
    <row r="87" spans="2:6" s="1" customFormat="1" ht="12.75">
      <c r="B87" s="371"/>
      <c r="C87" s="372"/>
      <c r="D87" s="372"/>
      <c r="E87" s="372"/>
      <c r="F87" s="372"/>
    </row>
    <row r="88" spans="2:6" s="1" customFormat="1" ht="13.5" thickBot="1">
      <c r="B88" s="8"/>
      <c r="C88" s="9"/>
      <c r="D88" s="9"/>
      <c r="E88" s="9"/>
      <c r="F88" s="9"/>
    </row>
    <row r="89" spans="1:6" s="1" customFormat="1" ht="13.5" thickBot="1">
      <c r="A89" s="323" t="s">
        <v>147</v>
      </c>
      <c r="B89" s="324"/>
      <c r="C89" s="324"/>
      <c r="D89" s="324"/>
      <c r="E89" s="324"/>
      <c r="F89" s="325"/>
    </row>
    <row r="90" spans="1:6" s="1" customFormat="1" ht="12.75">
      <c r="A90" s="172" t="s">
        <v>17</v>
      </c>
      <c r="B90" s="330" t="s">
        <v>110</v>
      </c>
      <c r="C90" s="331"/>
      <c r="D90" s="331"/>
      <c r="E90" s="331"/>
      <c r="F90" s="332"/>
    </row>
    <row r="91" spans="1:6" s="1" customFormat="1" ht="12.75">
      <c r="A91" s="174" t="s">
        <v>18</v>
      </c>
      <c r="B91" s="175" t="s">
        <v>37</v>
      </c>
      <c r="C91" s="375"/>
      <c r="D91" s="336"/>
      <c r="E91" s="336"/>
      <c r="F91" s="167">
        <f>SUM(F92:F94)</f>
        <v>0</v>
      </c>
    </row>
    <row r="92" spans="1:6" s="1" customFormat="1" ht="12.75">
      <c r="A92" s="174" t="s">
        <v>18</v>
      </c>
      <c r="B92" s="188"/>
      <c r="C92" s="189"/>
      <c r="D92" s="192"/>
      <c r="E92" s="191"/>
      <c r="F92" s="167">
        <f>ROUND(D92*E92,2)</f>
        <v>0</v>
      </c>
    </row>
    <row r="93" spans="1:6" s="1" customFormat="1" ht="12.75">
      <c r="A93" s="174" t="s">
        <v>18</v>
      </c>
      <c r="B93" s="188"/>
      <c r="C93" s="193"/>
      <c r="D93" s="192"/>
      <c r="E93" s="191"/>
      <c r="F93" s="167">
        <f>ROUND(D93*E93,2)</f>
        <v>0</v>
      </c>
    </row>
    <row r="94" spans="1:6" s="1" customFormat="1" ht="12.75">
      <c r="A94" s="174" t="s">
        <v>18</v>
      </c>
      <c r="B94" s="188"/>
      <c r="C94" s="193"/>
      <c r="D94" s="192"/>
      <c r="E94" s="191"/>
      <c r="F94" s="167">
        <f>ROUND(D94*E94,2)</f>
        <v>0</v>
      </c>
    </row>
    <row r="95" spans="1:6" s="1" customFormat="1" ht="25.5">
      <c r="A95" s="14" t="s">
        <v>8</v>
      </c>
      <c r="B95" s="12" t="s">
        <v>38</v>
      </c>
      <c r="C95" s="327"/>
      <c r="D95" s="328"/>
      <c r="E95" s="329"/>
      <c r="F95" s="44">
        <f>SUM(F91)</f>
        <v>0</v>
      </c>
    </row>
    <row r="96" spans="1:6" s="1" customFormat="1" ht="12.75">
      <c r="A96" s="172" t="s">
        <v>20</v>
      </c>
      <c r="B96" s="173" t="s">
        <v>39</v>
      </c>
      <c r="C96" s="373"/>
      <c r="D96" s="357"/>
      <c r="E96" s="357"/>
      <c r="F96" s="358"/>
    </row>
    <row r="97" spans="1:6" s="1" customFormat="1" ht="12.75">
      <c r="A97" s="174" t="s">
        <v>21</v>
      </c>
      <c r="B97" s="175" t="s">
        <v>42</v>
      </c>
      <c r="C97" s="375"/>
      <c r="D97" s="336"/>
      <c r="E97" s="336"/>
      <c r="F97" s="167">
        <f>SUM(F98:F100)</f>
        <v>0</v>
      </c>
    </row>
    <row r="98" spans="1:6" ht="12.75">
      <c r="A98" s="174" t="s">
        <v>21</v>
      </c>
      <c r="B98" s="188"/>
      <c r="C98" s="189"/>
      <c r="D98" s="192"/>
      <c r="E98" s="191"/>
      <c r="F98" s="167">
        <f>ROUND(D98*E98,2)</f>
        <v>0</v>
      </c>
    </row>
    <row r="99" spans="1:6" ht="12.75">
      <c r="A99" s="174" t="s">
        <v>21</v>
      </c>
      <c r="B99" s="188"/>
      <c r="C99" s="193"/>
      <c r="D99" s="192"/>
      <c r="E99" s="191"/>
      <c r="F99" s="167">
        <f>ROUND(D99*E99,2)</f>
        <v>0</v>
      </c>
    </row>
    <row r="100" spans="1:6" ht="12.75">
      <c r="A100" s="174" t="s">
        <v>21</v>
      </c>
      <c r="B100" s="188"/>
      <c r="C100" s="193"/>
      <c r="D100" s="192"/>
      <c r="E100" s="191"/>
      <c r="F100" s="167">
        <f>ROUND(D100*E100,2)</f>
        <v>0</v>
      </c>
    </row>
    <row r="101" spans="1:6" ht="12.75">
      <c r="A101" s="174" t="s">
        <v>23</v>
      </c>
      <c r="B101" s="175" t="s">
        <v>58</v>
      </c>
      <c r="C101" s="379"/>
      <c r="D101" s="334"/>
      <c r="E101" s="334"/>
      <c r="F101" s="167">
        <f>SUM(F102:F106)</f>
        <v>0</v>
      </c>
    </row>
    <row r="102" spans="1:6" ht="12.75">
      <c r="A102" s="174" t="s">
        <v>23</v>
      </c>
      <c r="B102" s="188"/>
      <c r="C102" s="190"/>
      <c r="D102" s="192"/>
      <c r="E102" s="191"/>
      <c r="F102" s="167">
        <f>ROUND(D102*E102,2)</f>
        <v>0</v>
      </c>
    </row>
    <row r="103" spans="1:6" ht="12.75">
      <c r="A103" s="174" t="s">
        <v>23</v>
      </c>
      <c r="B103" s="188"/>
      <c r="C103" s="190"/>
      <c r="D103" s="192"/>
      <c r="E103" s="191"/>
      <c r="F103" s="167">
        <f>ROUND(D103*E103,2)</f>
        <v>0</v>
      </c>
    </row>
    <row r="104" spans="1:6" ht="12.75">
      <c r="A104" s="174" t="s">
        <v>23</v>
      </c>
      <c r="B104" s="188"/>
      <c r="C104" s="190"/>
      <c r="D104" s="192"/>
      <c r="E104" s="191"/>
      <c r="F104" s="167">
        <f>ROUND(D104*E104,2)</f>
        <v>0</v>
      </c>
    </row>
    <row r="105" spans="1:6" ht="12.75">
      <c r="A105" s="174" t="s">
        <v>23</v>
      </c>
      <c r="B105" s="188"/>
      <c r="C105" s="189"/>
      <c r="D105" s="192"/>
      <c r="E105" s="191"/>
      <c r="F105" s="167">
        <f>ROUND(D105*E105,2)</f>
        <v>0</v>
      </c>
    </row>
    <row r="106" spans="1:6" ht="12.75">
      <c r="A106" s="174" t="s">
        <v>23</v>
      </c>
      <c r="B106" s="188"/>
      <c r="C106" s="189"/>
      <c r="D106" s="192"/>
      <c r="E106" s="191"/>
      <c r="F106" s="167">
        <f>ROUND(D106*E106,2)</f>
        <v>0</v>
      </c>
    </row>
    <row r="107" spans="1:6" ht="25.5">
      <c r="A107" s="14" t="s">
        <v>15</v>
      </c>
      <c r="B107" s="12" t="s">
        <v>40</v>
      </c>
      <c r="C107" s="327"/>
      <c r="D107" s="328"/>
      <c r="E107" s="329"/>
      <c r="F107" s="44">
        <f>F101+F97</f>
        <v>0</v>
      </c>
    </row>
    <row r="108" spans="1:6" ht="12.75">
      <c r="A108" s="168" t="s">
        <v>25</v>
      </c>
      <c r="B108" s="169" t="s">
        <v>59</v>
      </c>
      <c r="C108" s="373"/>
      <c r="D108" s="357"/>
      <c r="E108" s="357"/>
      <c r="F108" s="358"/>
    </row>
    <row r="109" spans="1:6" ht="12.75">
      <c r="A109" s="165" t="s">
        <v>26</v>
      </c>
      <c r="B109" s="166" t="s">
        <v>111</v>
      </c>
      <c r="C109" s="375"/>
      <c r="D109" s="336"/>
      <c r="E109" s="336"/>
      <c r="F109" s="167">
        <f>SUM(F110:F112)</f>
        <v>0</v>
      </c>
    </row>
    <row r="110" spans="1:6" ht="12.75">
      <c r="A110" s="165" t="s">
        <v>26</v>
      </c>
      <c r="B110" s="178"/>
      <c r="C110" s="190"/>
      <c r="D110" s="192"/>
      <c r="E110" s="191"/>
      <c r="F110" s="167">
        <f>ROUND(D110*E110,2)</f>
        <v>0</v>
      </c>
    </row>
    <row r="111" spans="1:6" ht="12.75">
      <c r="A111" s="165" t="s">
        <v>26</v>
      </c>
      <c r="B111" s="178"/>
      <c r="C111" s="189"/>
      <c r="D111" s="192"/>
      <c r="E111" s="191"/>
      <c r="F111" s="167">
        <f>ROUND(D111*E111,2)</f>
        <v>0</v>
      </c>
    </row>
    <row r="112" spans="1:6" ht="12.75">
      <c r="A112" s="165" t="s">
        <v>26</v>
      </c>
      <c r="B112" s="178"/>
      <c r="C112" s="189"/>
      <c r="D112" s="192"/>
      <c r="E112" s="191"/>
      <c r="F112" s="167">
        <f>ROUND(D112*E112,2)</f>
        <v>0</v>
      </c>
    </row>
    <row r="113" spans="1:6" ht="12.75">
      <c r="A113" s="165" t="s">
        <v>27</v>
      </c>
      <c r="B113" s="166" t="s">
        <v>112</v>
      </c>
      <c r="C113" s="375"/>
      <c r="D113" s="336"/>
      <c r="E113" s="336"/>
      <c r="F113" s="167">
        <f>SUM(F114:F116)</f>
        <v>0</v>
      </c>
    </row>
    <row r="114" spans="1:6" ht="12.75">
      <c r="A114" s="165" t="s">
        <v>27</v>
      </c>
      <c r="B114" s="178"/>
      <c r="C114" s="190"/>
      <c r="D114" s="192"/>
      <c r="E114" s="191"/>
      <c r="F114" s="167">
        <f>ROUND(D114*E114,2)</f>
        <v>0</v>
      </c>
    </row>
    <row r="115" spans="1:6" ht="12.75">
      <c r="A115" s="165" t="s">
        <v>27</v>
      </c>
      <c r="B115" s="178"/>
      <c r="C115" s="189"/>
      <c r="D115" s="192"/>
      <c r="E115" s="191"/>
      <c r="F115" s="167">
        <f>ROUND(D115*E115,2)</f>
        <v>0</v>
      </c>
    </row>
    <row r="116" spans="1:6" ht="12.75">
      <c r="A116" s="165" t="s">
        <v>27</v>
      </c>
      <c r="B116" s="178"/>
      <c r="C116" s="189"/>
      <c r="D116" s="192"/>
      <c r="E116" s="191"/>
      <c r="F116" s="167">
        <f>ROUND(D116*E116,2)</f>
        <v>0</v>
      </c>
    </row>
    <row r="117" spans="1:6" ht="12.75">
      <c r="A117" s="176" t="s">
        <v>28</v>
      </c>
      <c r="B117" s="177" t="s">
        <v>113</v>
      </c>
      <c r="C117" s="375"/>
      <c r="D117" s="336"/>
      <c r="E117" s="336"/>
      <c r="F117" s="167">
        <f>SUM(F118:F120)</f>
        <v>0</v>
      </c>
    </row>
    <row r="118" spans="1:6" ht="12.75">
      <c r="A118" s="176" t="s">
        <v>28</v>
      </c>
      <c r="B118" s="178"/>
      <c r="C118" s="190"/>
      <c r="D118" s="192"/>
      <c r="E118" s="191"/>
      <c r="F118" s="167">
        <f>ROUND(D118*E118,2)</f>
        <v>0</v>
      </c>
    </row>
    <row r="119" spans="1:6" ht="12.75">
      <c r="A119" s="176" t="s">
        <v>28</v>
      </c>
      <c r="B119" s="178"/>
      <c r="C119" s="189"/>
      <c r="D119" s="192"/>
      <c r="E119" s="191"/>
      <c r="F119" s="167">
        <f>ROUND(D119*E119,2)</f>
        <v>0</v>
      </c>
    </row>
    <row r="120" spans="1:6" ht="12.75">
      <c r="A120" s="176" t="s">
        <v>28</v>
      </c>
      <c r="B120" s="178"/>
      <c r="C120" s="189"/>
      <c r="D120" s="192"/>
      <c r="E120" s="191"/>
      <c r="F120" s="167">
        <f>ROUND(D120*E120,2)</f>
        <v>0</v>
      </c>
    </row>
    <row r="121" spans="1:6" ht="25.5">
      <c r="A121" s="13" t="s">
        <v>16</v>
      </c>
      <c r="B121" s="11" t="s">
        <v>41</v>
      </c>
      <c r="C121" s="327"/>
      <c r="D121" s="328"/>
      <c r="E121" s="374"/>
      <c r="F121" s="45">
        <f>F117+F113+F109</f>
        <v>0</v>
      </c>
    </row>
    <row r="122" spans="1:6" ht="12.75">
      <c r="A122" s="172" t="s">
        <v>81</v>
      </c>
      <c r="B122" s="173" t="s">
        <v>82</v>
      </c>
      <c r="C122" s="373"/>
      <c r="D122" s="357"/>
      <c r="E122" s="357"/>
      <c r="F122" s="358"/>
    </row>
    <row r="123" spans="1:6" ht="12.75">
      <c r="A123" s="174" t="s">
        <v>83</v>
      </c>
      <c r="B123" s="175" t="s">
        <v>84</v>
      </c>
      <c r="C123" s="375"/>
      <c r="D123" s="336"/>
      <c r="E123" s="336"/>
      <c r="F123" s="167">
        <f>SUM(F124:F125)</f>
        <v>0</v>
      </c>
    </row>
    <row r="124" spans="1:6" ht="12.75">
      <c r="A124" s="174" t="s">
        <v>83</v>
      </c>
      <c r="B124" s="188"/>
      <c r="C124" s="189"/>
      <c r="D124" s="192"/>
      <c r="E124" s="191"/>
      <c r="F124" s="167">
        <f>ROUND(D124*E124,2)</f>
        <v>0</v>
      </c>
    </row>
    <row r="125" spans="1:6" ht="12.75">
      <c r="A125" s="174" t="s">
        <v>83</v>
      </c>
      <c r="B125" s="188"/>
      <c r="C125" s="193"/>
      <c r="D125" s="192"/>
      <c r="E125" s="191"/>
      <c r="F125" s="167">
        <f>ROUND(D125*E125,2)</f>
        <v>0</v>
      </c>
    </row>
    <row r="126" spans="1:6" ht="25.5">
      <c r="A126" s="13" t="s">
        <v>19</v>
      </c>
      <c r="B126" s="11" t="s">
        <v>85</v>
      </c>
      <c r="C126" s="327"/>
      <c r="D126" s="328"/>
      <c r="E126" s="374"/>
      <c r="F126" s="45">
        <f>F123</f>
        <v>0</v>
      </c>
    </row>
    <row r="127" spans="1:6" ht="12.75">
      <c r="A127" s="168"/>
      <c r="B127" s="169"/>
      <c r="C127" s="373"/>
      <c r="D127" s="357"/>
      <c r="E127" s="357"/>
      <c r="F127" s="358"/>
    </row>
    <row r="128" spans="1:6" ht="12.75">
      <c r="A128" s="13" t="s">
        <v>24</v>
      </c>
      <c r="B128" s="11" t="s">
        <v>163</v>
      </c>
      <c r="C128" s="376"/>
      <c r="D128" s="377"/>
      <c r="E128" s="378"/>
      <c r="F128" s="45">
        <f>'II.P1 vypocet_rezia'!C32</f>
        <v>0</v>
      </c>
    </row>
    <row r="129" spans="1:6" ht="13.5" thickBot="1">
      <c r="A129" s="168"/>
      <c r="B129" s="169"/>
      <c r="C129" s="373"/>
      <c r="D129" s="357"/>
      <c r="E129" s="357"/>
      <c r="F129" s="358"/>
    </row>
    <row r="130" spans="1:6" ht="13.5" thickBot="1">
      <c r="A130" s="323" t="s">
        <v>148</v>
      </c>
      <c r="B130" s="324"/>
      <c r="C130" s="324"/>
      <c r="D130" s="324"/>
      <c r="E130" s="325"/>
      <c r="F130" s="209">
        <f>F128+F121+F107+F126+F95</f>
        <v>0</v>
      </c>
    </row>
    <row r="132" ht="13.5" thickBot="1"/>
    <row r="133" spans="1:6" ht="26.25" customHeight="1" thickBot="1">
      <c r="A133" s="323" t="s">
        <v>149</v>
      </c>
      <c r="B133" s="324"/>
      <c r="C133" s="324"/>
      <c r="D133" s="324"/>
      <c r="E133" s="325"/>
      <c r="F133" s="223">
        <f>F86+F130</f>
        <v>0</v>
      </c>
    </row>
  </sheetData>
  <sheetProtection formatCells="0" formatColumns="0" formatRows="0" insertRows="0" insertHyperlinks="0" deleteRows="0"/>
  <mergeCells count="66">
    <mergeCell ref="C81:F81"/>
    <mergeCell ref="C84:E84"/>
    <mergeCell ref="C82:E82"/>
    <mergeCell ref="F7:F9"/>
    <mergeCell ref="C44:E44"/>
    <mergeCell ref="C45:F45"/>
    <mergeCell ref="C46:E46"/>
    <mergeCell ref="C7:C9"/>
    <mergeCell ref="D7:D9"/>
    <mergeCell ref="B87:F87"/>
    <mergeCell ref="C51:F51"/>
    <mergeCell ref="C52:E52"/>
    <mergeCell ref="C56:E56"/>
    <mergeCell ref="C60:E60"/>
    <mergeCell ref="C41:E41"/>
    <mergeCell ref="C72:E72"/>
    <mergeCell ref="C80:E80"/>
    <mergeCell ref="C66:E66"/>
    <mergeCell ref="A86:E86"/>
    <mergeCell ref="C68:E68"/>
    <mergeCell ref="A13:F13"/>
    <mergeCell ref="C18:E18"/>
    <mergeCell ref="C50:E50"/>
    <mergeCell ref="C34:E34"/>
    <mergeCell ref="C26:E26"/>
    <mergeCell ref="A7:B10"/>
    <mergeCell ref="C67:F67"/>
    <mergeCell ref="C15:E15"/>
    <mergeCell ref="C5:F5"/>
    <mergeCell ref="C25:F25"/>
    <mergeCell ref="C21:E21"/>
    <mergeCell ref="C29:F29"/>
    <mergeCell ref="C30:E30"/>
    <mergeCell ref="B14:F14"/>
    <mergeCell ref="E7:E9"/>
    <mergeCell ref="C3:F3"/>
    <mergeCell ref="A5:B5"/>
    <mergeCell ref="C76:E76"/>
    <mergeCell ref="A2:B2"/>
    <mergeCell ref="C2:F2"/>
    <mergeCell ref="A4:B4"/>
    <mergeCell ref="C4:F4"/>
    <mergeCell ref="A3:B3"/>
    <mergeCell ref="C24:E24"/>
    <mergeCell ref="C38:E38"/>
    <mergeCell ref="A89:F89"/>
    <mergeCell ref="B90:F90"/>
    <mergeCell ref="C91:E91"/>
    <mergeCell ref="C95:E95"/>
    <mergeCell ref="C96:F96"/>
    <mergeCell ref="C97:E97"/>
    <mergeCell ref="C101:E101"/>
    <mergeCell ref="C107:E107"/>
    <mergeCell ref="C108:F108"/>
    <mergeCell ref="C109:E109"/>
    <mergeCell ref="C113:E113"/>
    <mergeCell ref="C117:E117"/>
    <mergeCell ref="A133:E133"/>
    <mergeCell ref="C127:F127"/>
    <mergeCell ref="C129:F129"/>
    <mergeCell ref="C121:E121"/>
    <mergeCell ref="C122:F122"/>
    <mergeCell ref="C123:E123"/>
    <mergeCell ref="C126:E126"/>
    <mergeCell ref="C128:E128"/>
    <mergeCell ref="A130:E130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1"/>
  <headerFooter alignWithMargins="0">
    <oddHeader>&amp;R&amp;"Arial CE,Kurzíva"&amp;8Príloha č. 1 k Žiadosti o NFP v rámci Programu Aktívne občianstvo a inklúzia</oddHeader>
  </headerFooter>
  <rowBreaks count="1" manualBreakCount="1">
    <brk id="4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7"/>
  <sheetViews>
    <sheetView view="pageBreakPreview" zoomScaleSheetLayoutView="100" zoomScalePageLayoutView="0" workbookViewId="0" topLeftCell="A1">
      <selection activeCell="C33" sqref="C33:D33"/>
    </sheetView>
  </sheetViews>
  <sheetFormatPr defaultColWidth="9.00390625" defaultRowHeight="12.75"/>
  <cols>
    <col min="1" max="1" width="12.75390625" style="0" customWidth="1"/>
    <col min="2" max="2" width="46.875" style="0" customWidth="1"/>
    <col min="3" max="3" width="12.25390625" style="0" customWidth="1"/>
    <col min="4" max="4" width="10.125" style="0" customWidth="1"/>
    <col min="5" max="5" width="14.25390625" style="0" customWidth="1"/>
  </cols>
  <sheetData>
    <row r="1" spans="1:6" s="2" customFormat="1" ht="12.75">
      <c r="A1" s="7" t="s">
        <v>154</v>
      </c>
      <c r="B1" s="3"/>
      <c r="F1" s="7"/>
    </row>
    <row r="2" spans="1:6" s="2" customFormat="1" ht="16.5" customHeight="1">
      <c r="A2" s="301" t="s">
        <v>136</v>
      </c>
      <c r="B2" s="301"/>
      <c r="C2" s="355">
        <f>Zhrnutie_rozpoctu!C8</f>
        <v>0</v>
      </c>
      <c r="D2" s="355"/>
      <c r="E2" s="355"/>
      <c r="F2" s="237"/>
    </row>
    <row r="3" spans="1:6" s="2" customFormat="1" ht="16.5" customHeight="1">
      <c r="A3" s="301" t="str">
        <f>Zhrnutie_rozpoctu!A15</f>
        <v>Názov Partnera 1:</v>
      </c>
      <c r="B3" s="301"/>
      <c r="C3" s="355">
        <f>Zhrnutie_rozpoctu!C15</f>
        <v>0</v>
      </c>
      <c r="D3" s="355"/>
      <c r="E3" s="355"/>
      <c r="F3" s="237"/>
    </row>
    <row r="4" spans="1:6" s="2" customFormat="1" ht="16.5" customHeight="1">
      <c r="A4" s="301" t="s">
        <v>65</v>
      </c>
      <c r="B4" s="301"/>
      <c r="C4" s="355">
        <f>Zhrnutie_rozpoctu!C9</f>
        <v>0</v>
      </c>
      <c r="D4" s="355"/>
      <c r="E4" s="355"/>
      <c r="F4" s="237"/>
    </row>
    <row r="5" spans="1:6" s="1" customFormat="1" ht="16.5" customHeight="1">
      <c r="A5" s="301" t="s">
        <v>191</v>
      </c>
      <c r="B5" s="301"/>
      <c r="C5" s="355" t="str">
        <f>Zhrnutie_rozpoctu!C10</f>
        <v>Vyberte z možností</v>
      </c>
      <c r="D5" s="355"/>
      <c r="E5" s="355"/>
      <c r="F5" s="237"/>
    </row>
    <row r="8" spans="1:5" ht="15.75">
      <c r="A8" s="412" t="s">
        <v>165</v>
      </c>
      <c r="B8" s="412"/>
      <c r="C8" s="412"/>
      <c r="D8" s="412"/>
      <c r="E8" s="412"/>
    </row>
    <row r="11" ht="12.75">
      <c r="A11" s="15" t="s">
        <v>176</v>
      </c>
    </row>
    <row r="12" ht="12.75">
      <c r="A12" s="15"/>
    </row>
    <row r="13" ht="13.5" thickBot="1"/>
    <row r="14" spans="1:5" ht="33" customHeight="1">
      <c r="A14" s="404" t="s">
        <v>47</v>
      </c>
      <c r="B14" s="406" t="s">
        <v>48</v>
      </c>
      <c r="C14" s="390" t="s">
        <v>187</v>
      </c>
      <c r="D14" s="391"/>
      <c r="E14" s="392"/>
    </row>
    <row r="15" spans="1:5" ht="84.75" customHeight="1">
      <c r="A15" s="405"/>
      <c r="B15" s="407"/>
      <c r="C15" s="143" t="s">
        <v>86</v>
      </c>
      <c r="D15" s="239" t="s">
        <v>186</v>
      </c>
      <c r="E15" s="144" t="s">
        <v>49</v>
      </c>
    </row>
    <row r="16" spans="1:5" ht="12.75">
      <c r="A16" s="17">
        <v>502</v>
      </c>
      <c r="B16" s="18" t="s">
        <v>50</v>
      </c>
      <c r="C16" s="19"/>
      <c r="D16" s="53"/>
      <c r="E16" s="20">
        <f aca="true" t="shared" si="0" ref="E16:E21">C16*D16</f>
        <v>0</v>
      </c>
    </row>
    <row r="17" spans="1:5" ht="12.75">
      <c r="A17" s="17">
        <v>518</v>
      </c>
      <c r="B17" s="18" t="s">
        <v>51</v>
      </c>
      <c r="C17" s="19"/>
      <c r="D17" s="53"/>
      <c r="E17" s="20">
        <f t="shared" si="0"/>
        <v>0</v>
      </c>
    </row>
    <row r="18" spans="1:5" ht="12.75">
      <c r="A18" s="17">
        <v>518</v>
      </c>
      <c r="B18" s="18" t="s">
        <v>52</v>
      </c>
      <c r="C18" s="19"/>
      <c r="D18" s="53"/>
      <c r="E18" s="20">
        <f t="shared" si="0"/>
        <v>0</v>
      </c>
    </row>
    <row r="19" spans="1:5" ht="12.75">
      <c r="A19" s="17">
        <v>518</v>
      </c>
      <c r="B19" s="18" t="s">
        <v>53</v>
      </c>
      <c r="C19" s="19"/>
      <c r="D19" s="53"/>
      <c r="E19" s="20">
        <f t="shared" si="0"/>
        <v>0</v>
      </c>
    </row>
    <row r="20" spans="1:5" ht="12.75">
      <c r="A20" s="17">
        <v>518</v>
      </c>
      <c r="B20" s="18" t="s">
        <v>54</v>
      </c>
      <c r="C20" s="19"/>
      <c r="D20" s="53"/>
      <c r="E20" s="20">
        <f t="shared" si="0"/>
        <v>0</v>
      </c>
    </row>
    <row r="21" spans="1:5" ht="12.75">
      <c r="A21" s="21">
        <v>518</v>
      </c>
      <c r="B21" s="22" t="s">
        <v>55</v>
      </c>
      <c r="C21" s="23"/>
      <c r="D21" s="53"/>
      <c r="E21" s="20">
        <f t="shared" si="0"/>
        <v>0</v>
      </c>
    </row>
    <row r="22" spans="1:5" ht="13.5" thickBot="1">
      <c r="A22" s="24"/>
      <c r="B22" s="25" t="s">
        <v>56</v>
      </c>
      <c r="C22" s="26">
        <f>SUM(C16:C21)</f>
        <v>0</v>
      </c>
      <c r="D22" s="26" t="s">
        <v>64</v>
      </c>
      <c r="E22" s="27">
        <f>SUM(E16:E21)</f>
        <v>0</v>
      </c>
    </row>
    <row r="25" spans="1:4" ht="12.75">
      <c r="A25" s="15" t="s">
        <v>165</v>
      </c>
      <c r="D25" s="16"/>
    </row>
    <row r="26" ht="13.5" thickBot="1">
      <c r="D26" s="16" t="s">
        <v>46</v>
      </c>
    </row>
    <row r="27" spans="1:4" ht="29.25" customHeight="1">
      <c r="A27" s="385" t="s">
        <v>178</v>
      </c>
      <c r="B27" s="386"/>
      <c r="C27" s="410"/>
      <c r="D27" s="411"/>
    </row>
    <row r="28" spans="1:4" ht="29.25" customHeight="1">
      <c r="A28" s="381" t="s">
        <v>179</v>
      </c>
      <c r="B28" s="382"/>
      <c r="C28" s="395"/>
      <c r="D28" s="396"/>
    </row>
    <row r="29" spans="1:4" ht="29.25" customHeight="1">
      <c r="A29" s="381" t="s">
        <v>186</v>
      </c>
      <c r="B29" s="382"/>
      <c r="C29" s="388"/>
      <c r="D29" s="389"/>
    </row>
    <row r="30" spans="1:4" ht="29.25" customHeight="1">
      <c r="A30" s="381" t="s">
        <v>180</v>
      </c>
      <c r="B30" s="387"/>
      <c r="C30" s="400" t="e">
        <f>E22/C27</f>
        <v>#DIV/0!</v>
      </c>
      <c r="D30" s="401"/>
    </row>
    <row r="31" spans="1:5" ht="29.25" customHeight="1">
      <c r="A31" s="381" t="s">
        <v>168</v>
      </c>
      <c r="B31" s="387"/>
      <c r="C31" s="400" t="e">
        <f>C28*C30</f>
        <v>#DIV/0!</v>
      </c>
      <c r="D31" s="401"/>
      <c r="E31" t="s">
        <v>64</v>
      </c>
    </row>
    <row r="32" spans="1:5" ht="29.25" customHeight="1">
      <c r="A32" s="381" t="s">
        <v>169</v>
      </c>
      <c r="B32" s="387"/>
      <c r="C32" s="402"/>
      <c r="D32" s="403"/>
      <c r="E32" t="s">
        <v>116</v>
      </c>
    </row>
    <row r="33" spans="1:5" ht="29.25" customHeight="1">
      <c r="A33" s="381" t="s">
        <v>181</v>
      </c>
      <c r="B33" s="387"/>
      <c r="C33" s="408">
        <f>'II.P1 rozpocet_Partner1'!F95+'II.P1 rozpocet_Partner1'!F107+'II.P1 rozpocet_Partner1'!F121+'II.P1 rozpocet_Partner1'!F126</f>
        <v>0</v>
      </c>
      <c r="D33" s="409"/>
      <c r="E33" t="s">
        <v>117</v>
      </c>
    </row>
    <row r="34" spans="1:5" s="89" customFormat="1" ht="29.25" customHeight="1">
      <c r="A34" s="381" t="s">
        <v>182</v>
      </c>
      <c r="B34" s="382"/>
      <c r="C34" s="383">
        <f>C32+C33</f>
        <v>0</v>
      </c>
      <c r="D34" s="384"/>
      <c r="E34" s="89" t="s">
        <v>119</v>
      </c>
    </row>
    <row r="35" spans="1:5" s="89" customFormat="1" ht="29.25" customHeight="1">
      <c r="A35" s="381" t="s">
        <v>183</v>
      </c>
      <c r="B35" s="382"/>
      <c r="C35" s="383">
        <f>'II.P1 rozpocet_Partner1'!F86</f>
        <v>0</v>
      </c>
      <c r="D35" s="384"/>
      <c r="E35" s="89" t="s">
        <v>118</v>
      </c>
    </row>
    <row r="36" spans="1:5" s="89" customFormat="1" ht="29.25" customHeight="1">
      <c r="A36" s="397" t="s">
        <v>184</v>
      </c>
      <c r="B36" s="382"/>
      <c r="C36" s="383">
        <f>C34+C35</f>
        <v>0</v>
      </c>
      <c r="D36" s="384"/>
      <c r="E36" s="89" t="s">
        <v>142</v>
      </c>
    </row>
    <row r="37" spans="1:5" s="89" customFormat="1" ht="29.25" customHeight="1" thickBot="1">
      <c r="A37" s="398" t="s">
        <v>185</v>
      </c>
      <c r="B37" s="399"/>
      <c r="C37" s="393" t="e">
        <f>IF(C34/C36&gt;0.2,"zníž nepriame výdavky",C34/C36)</f>
        <v>#DIV/0!</v>
      </c>
      <c r="D37" s="394"/>
      <c r="E37" s="284" t="s">
        <v>120</v>
      </c>
    </row>
  </sheetData>
  <sheetProtection/>
  <mergeCells count="34">
    <mergeCell ref="C2:E2"/>
    <mergeCell ref="C3:E3"/>
    <mergeCell ref="C4:E4"/>
    <mergeCell ref="C5:E5"/>
    <mergeCell ref="A37:B37"/>
    <mergeCell ref="C37:D37"/>
    <mergeCell ref="A2:B2"/>
    <mergeCell ref="A3:B3"/>
    <mergeCell ref="A4:B4"/>
    <mergeCell ref="A5:B5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8:E8"/>
    <mergeCell ref="A14:A15"/>
    <mergeCell ref="B14:B15"/>
    <mergeCell ref="C14:E14"/>
    <mergeCell ref="A27:B27"/>
    <mergeCell ref="C27:D27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scale="98" r:id="rId1"/>
  <headerFooter alignWithMargins="0">
    <oddHeader>&amp;R&amp;"Arial CE,Kurzíva"&amp;8Príloha č. 1 k Žiadosti o NFP v rámci Programu Aktívne občianstvo a inklúzia</oddHeader>
  </headerFooter>
  <rowBreaks count="1" manualBreakCount="1">
    <brk id="39" max="25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33"/>
  <sheetViews>
    <sheetView view="pageBreakPreview" zoomScaleSheetLayoutView="100" zoomScalePageLayoutView="0" workbookViewId="0" topLeftCell="A1">
      <pane ySplit="11" topLeftCell="A72" activePane="bottomLeft" state="frozen"/>
      <selection pane="topLeft" activeCell="A1" sqref="A1"/>
      <selection pane="bottomLeft" activeCell="A12" sqref="A12:IV12"/>
    </sheetView>
  </sheetViews>
  <sheetFormatPr defaultColWidth="9.00390625" defaultRowHeight="12.75"/>
  <cols>
    <col min="1" max="1" width="4.25390625" style="2" customWidth="1"/>
    <col min="2" max="2" width="29.875" style="3" customWidth="1"/>
    <col min="3" max="5" width="15.00390625" style="2" customWidth="1"/>
    <col min="6" max="6" width="15.00390625" style="7" customWidth="1"/>
    <col min="7" max="7" width="11.00390625" style="2" customWidth="1"/>
    <col min="8" max="16384" width="9.125" style="2" customWidth="1"/>
  </cols>
  <sheetData>
    <row r="1" ht="12.75">
      <c r="A1" s="7" t="s">
        <v>155</v>
      </c>
    </row>
    <row r="2" spans="1:6" ht="16.5" customHeight="1">
      <c r="A2" s="301" t="s">
        <v>136</v>
      </c>
      <c r="B2" s="301"/>
      <c r="C2" s="355">
        <f>Zhrnutie_rozpoctu!C8</f>
        <v>0</v>
      </c>
      <c r="D2" s="355"/>
      <c r="E2" s="355"/>
      <c r="F2" s="355"/>
    </row>
    <row r="3" spans="1:6" ht="16.5" customHeight="1">
      <c r="A3" s="301" t="str">
        <f>Zhrnutie_rozpoctu!A16</f>
        <v>Názov Partnera 2:</v>
      </c>
      <c r="B3" s="301"/>
      <c r="C3" s="355">
        <f>Zhrnutie_rozpoctu!C16</f>
        <v>0</v>
      </c>
      <c r="D3" s="355"/>
      <c r="E3" s="355"/>
      <c r="F3" s="355"/>
    </row>
    <row r="4" spans="1:6" ht="16.5" customHeight="1">
      <c r="A4" s="301" t="s">
        <v>65</v>
      </c>
      <c r="B4" s="301"/>
      <c r="C4" s="355">
        <f>Zhrnutie_rozpoctu!C9</f>
        <v>0</v>
      </c>
      <c r="D4" s="355"/>
      <c r="E4" s="355"/>
      <c r="F4" s="355"/>
    </row>
    <row r="5" spans="1:6" s="1" customFormat="1" ht="16.5" customHeight="1">
      <c r="A5" s="301" t="s">
        <v>191</v>
      </c>
      <c r="B5" s="301"/>
      <c r="C5" s="355" t="str">
        <f>Zhrnutie_rozpoctu!C10</f>
        <v>Vyberte z možností</v>
      </c>
      <c r="D5" s="355"/>
      <c r="E5" s="355"/>
      <c r="F5" s="355"/>
    </row>
    <row r="6" spans="1:6" s="1" customFormat="1" ht="13.5" thickBot="1">
      <c r="A6" s="36"/>
      <c r="B6" s="37"/>
      <c r="C6" s="5"/>
      <c r="D6" s="6"/>
      <c r="E6" s="6"/>
      <c r="F6" s="39"/>
    </row>
    <row r="7" spans="1:6" s="201" customFormat="1" ht="22.5" customHeight="1">
      <c r="A7" s="337" t="s">
        <v>69</v>
      </c>
      <c r="B7" s="338"/>
      <c r="C7" s="346" t="s">
        <v>3</v>
      </c>
      <c r="D7" s="346" t="s">
        <v>4</v>
      </c>
      <c r="E7" s="349" t="s">
        <v>66</v>
      </c>
      <c r="F7" s="352" t="s">
        <v>68</v>
      </c>
    </row>
    <row r="8" spans="1:6" s="202" customFormat="1" ht="12.75">
      <c r="A8" s="339"/>
      <c r="B8" s="340"/>
      <c r="C8" s="347"/>
      <c r="D8" s="347"/>
      <c r="E8" s="350"/>
      <c r="F8" s="353"/>
    </row>
    <row r="9" spans="1:6" s="202" customFormat="1" ht="12.75">
      <c r="A9" s="339"/>
      <c r="B9" s="340"/>
      <c r="C9" s="348"/>
      <c r="D9" s="348"/>
      <c r="E9" s="351"/>
      <c r="F9" s="354"/>
    </row>
    <row r="10" spans="1:6" s="202" customFormat="1" ht="13.5" thickBot="1">
      <c r="A10" s="341"/>
      <c r="B10" s="342"/>
      <c r="C10" s="205" t="s">
        <v>0</v>
      </c>
      <c r="D10" s="205" t="s">
        <v>1</v>
      </c>
      <c r="E10" s="206" t="s">
        <v>2</v>
      </c>
      <c r="F10" s="207" t="s">
        <v>67</v>
      </c>
    </row>
    <row r="11" spans="1:6" s="202" customFormat="1" ht="6" customHeight="1">
      <c r="A11" s="230"/>
      <c r="B11" s="203"/>
      <c r="C11" s="203"/>
      <c r="D11" s="203"/>
      <c r="E11" s="203"/>
      <c r="F11" s="231"/>
    </row>
    <row r="12" spans="1:6" s="202" customFormat="1" ht="6" customHeight="1" thickBot="1">
      <c r="A12" s="232" t="s">
        <v>64</v>
      </c>
      <c r="B12" s="233"/>
      <c r="C12" s="233"/>
      <c r="D12" s="233"/>
      <c r="E12" s="233"/>
      <c r="F12" s="234"/>
    </row>
    <row r="13" spans="1:6" s="202" customFormat="1" ht="16.5" customHeight="1" thickBot="1">
      <c r="A13" s="323" t="s">
        <v>150</v>
      </c>
      <c r="B13" s="324"/>
      <c r="C13" s="324"/>
      <c r="D13" s="324"/>
      <c r="E13" s="324"/>
      <c r="F13" s="325"/>
    </row>
    <row r="14" spans="1:6" s="164" customFormat="1" ht="12.75">
      <c r="A14" s="163" t="s">
        <v>10</v>
      </c>
      <c r="B14" s="343" t="s">
        <v>76</v>
      </c>
      <c r="C14" s="344"/>
      <c r="D14" s="344"/>
      <c r="E14" s="344"/>
      <c r="F14" s="345"/>
    </row>
    <row r="15" spans="1:6" s="164" customFormat="1" ht="12.75">
      <c r="A15" s="165" t="s">
        <v>5</v>
      </c>
      <c r="B15" s="166" t="s">
        <v>29</v>
      </c>
      <c r="C15" s="335"/>
      <c r="D15" s="336"/>
      <c r="E15" s="336"/>
      <c r="F15" s="167">
        <f>SUM(F16:F17)</f>
        <v>0</v>
      </c>
    </row>
    <row r="16" spans="1:6" s="164" customFormat="1" ht="12.75">
      <c r="A16" s="165" t="s">
        <v>5</v>
      </c>
      <c r="B16" s="178"/>
      <c r="C16" s="179"/>
      <c r="D16" s="180"/>
      <c r="E16" s="181"/>
      <c r="F16" s="167">
        <f>ROUND(D16*E16,2)</f>
        <v>0</v>
      </c>
    </row>
    <row r="17" spans="1:6" s="164" customFormat="1" ht="12.75">
      <c r="A17" s="165" t="s">
        <v>5</v>
      </c>
      <c r="B17" s="178"/>
      <c r="C17" s="179"/>
      <c r="D17" s="180"/>
      <c r="E17" s="181"/>
      <c r="F17" s="167">
        <f aca="true" t="shared" si="0" ref="F17:F23">ROUND(D17*E17,2)</f>
        <v>0</v>
      </c>
    </row>
    <row r="18" spans="1:6" s="164" customFormat="1" ht="12.75">
      <c r="A18" s="165" t="s">
        <v>6</v>
      </c>
      <c r="B18" s="166" t="s">
        <v>30</v>
      </c>
      <c r="C18" s="335"/>
      <c r="D18" s="336"/>
      <c r="E18" s="336"/>
      <c r="F18" s="167">
        <f>SUM(F19:F20)</f>
        <v>0</v>
      </c>
    </row>
    <row r="19" spans="1:6" s="164" customFormat="1" ht="12.75">
      <c r="A19" s="165" t="s">
        <v>6</v>
      </c>
      <c r="B19" s="178"/>
      <c r="C19" s="179"/>
      <c r="D19" s="180"/>
      <c r="E19" s="181"/>
      <c r="F19" s="167">
        <f t="shared" si="0"/>
        <v>0</v>
      </c>
    </row>
    <row r="20" spans="1:6" s="164" customFormat="1" ht="12.75">
      <c r="A20" s="165" t="s">
        <v>6</v>
      </c>
      <c r="B20" s="178"/>
      <c r="C20" s="179"/>
      <c r="D20" s="180"/>
      <c r="E20" s="181"/>
      <c r="F20" s="167">
        <f t="shared" si="0"/>
        <v>0</v>
      </c>
    </row>
    <row r="21" spans="1:6" s="164" customFormat="1" ht="12.75">
      <c r="A21" s="165" t="s">
        <v>7</v>
      </c>
      <c r="B21" s="166" t="s">
        <v>31</v>
      </c>
      <c r="C21" s="335"/>
      <c r="D21" s="336"/>
      <c r="E21" s="336"/>
      <c r="F21" s="167">
        <f>SUM(F22:F23)</f>
        <v>0</v>
      </c>
    </row>
    <row r="22" spans="1:6" s="164" customFormat="1" ht="12.75">
      <c r="A22" s="165" t="s">
        <v>7</v>
      </c>
      <c r="B22" s="178"/>
      <c r="C22" s="179"/>
      <c r="D22" s="180"/>
      <c r="E22" s="181"/>
      <c r="F22" s="167">
        <f t="shared" si="0"/>
        <v>0</v>
      </c>
    </row>
    <row r="23" spans="1:6" s="164" customFormat="1" ht="12.75">
      <c r="A23" s="165" t="s">
        <v>7</v>
      </c>
      <c r="B23" s="178"/>
      <c r="C23" s="179"/>
      <c r="D23" s="180"/>
      <c r="E23" s="181"/>
      <c r="F23" s="167">
        <f t="shared" si="0"/>
        <v>0</v>
      </c>
    </row>
    <row r="24" spans="1:6" s="1" customFormat="1" ht="25.5">
      <c r="A24" s="13" t="s">
        <v>8</v>
      </c>
      <c r="B24" s="11" t="s">
        <v>32</v>
      </c>
      <c r="C24" s="327"/>
      <c r="D24" s="365"/>
      <c r="E24" s="366"/>
      <c r="F24" s="43">
        <f>SUM(F15,F18,F21)</f>
        <v>0</v>
      </c>
    </row>
    <row r="25" spans="1:6" s="164" customFormat="1" ht="12.75">
      <c r="A25" s="168" t="s">
        <v>9</v>
      </c>
      <c r="B25" s="169" t="s">
        <v>108</v>
      </c>
      <c r="C25" s="361"/>
      <c r="D25" s="357"/>
      <c r="E25" s="357"/>
      <c r="F25" s="358"/>
    </row>
    <row r="26" spans="1:6" s="164" customFormat="1" ht="12.75">
      <c r="A26" s="170" t="s">
        <v>11</v>
      </c>
      <c r="B26" s="171" t="s">
        <v>60</v>
      </c>
      <c r="C26" s="360"/>
      <c r="D26" s="336"/>
      <c r="E26" s="336"/>
      <c r="F26" s="167">
        <f>SUM(F27:F28)</f>
        <v>0</v>
      </c>
    </row>
    <row r="27" spans="1:6" s="164" customFormat="1" ht="12.75">
      <c r="A27" s="170" t="s">
        <v>11</v>
      </c>
      <c r="B27" s="182"/>
      <c r="C27" s="183"/>
      <c r="D27" s="184"/>
      <c r="E27" s="185"/>
      <c r="F27" s="167">
        <f>ROUND(D27*E27,2)</f>
        <v>0</v>
      </c>
    </row>
    <row r="28" spans="1:6" s="164" customFormat="1" ht="12.75">
      <c r="A28" s="170" t="s">
        <v>11</v>
      </c>
      <c r="B28" s="182"/>
      <c r="C28" s="183"/>
      <c r="D28" s="184"/>
      <c r="E28" s="185"/>
      <c r="F28" s="167">
        <f>ROUND(D28*E28,2)</f>
        <v>0</v>
      </c>
    </row>
    <row r="29" spans="1:6" s="164" customFormat="1" ht="12.75">
      <c r="A29" s="168" t="s">
        <v>9</v>
      </c>
      <c r="B29" s="169" t="s">
        <v>109</v>
      </c>
      <c r="C29" s="362"/>
      <c r="D29" s="363"/>
      <c r="E29" s="363"/>
      <c r="F29" s="364"/>
    </row>
    <row r="30" spans="1:6" s="164" customFormat="1" ht="35.25" customHeight="1">
      <c r="A30" s="170" t="s">
        <v>12</v>
      </c>
      <c r="B30" s="171" t="s">
        <v>33</v>
      </c>
      <c r="C30" s="333"/>
      <c r="D30" s="334"/>
      <c r="E30" s="334"/>
      <c r="F30" s="167">
        <f>SUM(F31:F33)</f>
        <v>0</v>
      </c>
    </row>
    <row r="31" spans="1:6" s="164" customFormat="1" ht="12.75" customHeight="1">
      <c r="A31" s="170" t="s">
        <v>12</v>
      </c>
      <c r="B31" s="182"/>
      <c r="C31" s="186"/>
      <c r="D31" s="184"/>
      <c r="E31" s="187"/>
      <c r="F31" s="167">
        <f>ROUND(D31*E31,2)</f>
        <v>0</v>
      </c>
    </row>
    <row r="32" spans="1:6" s="164" customFormat="1" ht="12" customHeight="1">
      <c r="A32" s="170" t="s">
        <v>12</v>
      </c>
      <c r="B32" s="182"/>
      <c r="C32" s="186"/>
      <c r="D32" s="184"/>
      <c r="E32" s="187"/>
      <c r="F32" s="167">
        <f>ROUND(D32*E32,2)</f>
        <v>0</v>
      </c>
    </row>
    <row r="33" spans="1:6" s="164" customFormat="1" ht="11.25" customHeight="1">
      <c r="A33" s="170" t="s">
        <v>12</v>
      </c>
      <c r="B33" s="182"/>
      <c r="C33" s="186"/>
      <c r="D33" s="184"/>
      <c r="E33" s="187"/>
      <c r="F33" s="167">
        <f>ROUND(D33*E33,2)</f>
        <v>0</v>
      </c>
    </row>
    <row r="34" spans="1:6" s="164" customFormat="1" ht="11.25" customHeight="1">
      <c r="A34" s="170" t="s">
        <v>44</v>
      </c>
      <c r="B34" s="171" t="s">
        <v>45</v>
      </c>
      <c r="C34" s="359"/>
      <c r="D34" s="336"/>
      <c r="E34" s="336"/>
      <c r="F34" s="167">
        <f>SUM(F35:F37)</f>
        <v>0</v>
      </c>
    </row>
    <row r="35" spans="1:6" s="164" customFormat="1" ht="11.25" customHeight="1">
      <c r="A35" s="170" t="s">
        <v>44</v>
      </c>
      <c r="B35" s="182"/>
      <c r="C35" s="186"/>
      <c r="D35" s="184"/>
      <c r="E35" s="187"/>
      <c r="F35" s="167">
        <f>ROUND(D35*E35,2)</f>
        <v>0</v>
      </c>
    </row>
    <row r="36" spans="1:6" s="164" customFormat="1" ht="11.25" customHeight="1">
      <c r="A36" s="170" t="s">
        <v>44</v>
      </c>
      <c r="B36" s="182"/>
      <c r="C36" s="186"/>
      <c r="D36" s="184"/>
      <c r="E36" s="187"/>
      <c r="F36" s="167">
        <f>ROUND(D36*E36,2)</f>
        <v>0</v>
      </c>
    </row>
    <row r="37" spans="1:6" s="164" customFormat="1" ht="11.25" customHeight="1">
      <c r="A37" s="170" t="s">
        <v>44</v>
      </c>
      <c r="B37" s="182"/>
      <c r="C37" s="186"/>
      <c r="D37" s="184"/>
      <c r="E37" s="187"/>
      <c r="F37" s="167">
        <f>ROUND(D37*E37,2)</f>
        <v>0</v>
      </c>
    </row>
    <row r="38" spans="1:6" s="164" customFormat="1" ht="12.75">
      <c r="A38" s="170" t="s">
        <v>13</v>
      </c>
      <c r="B38" s="171" t="s">
        <v>34</v>
      </c>
      <c r="C38" s="359"/>
      <c r="D38" s="336"/>
      <c r="E38" s="336"/>
      <c r="F38" s="167">
        <f>SUM(F39:F40)</f>
        <v>0</v>
      </c>
    </row>
    <row r="39" spans="1:6" s="164" customFormat="1" ht="12.75">
      <c r="A39" s="170" t="s">
        <v>13</v>
      </c>
      <c r="B39" s="182"/>
      <c r="C39" s="186"/>
      <c r="D39" s="184"/>
      <c r="E39" s="187"/>
      <c r="F39" s="167">
        <f>ROUND(D39*E39,2)</f>
        <v>0</v>
      </c>
    </row>
    <row r="40" spans="1:6" s="164" customFormat="1" ht="12.75">
      <c r="A40" s="170" t="s">
        <v>13</v>
      </c>
      <c r="B40" s="182"/>
      <c r="C40" s="186"/>
      <c r="D40" s="184"/>
      <c r="E40" s="187"/>
      <c r="F40" s="167">
        <f>ROUND(D40*E40,2)</f>
        <v>0</v>
      </c>
    </row>
    <row r="41" spans="1:6" s="164" customFormat="1" ht="12.75">
      <c r="A41" s="170" t="s">
        <v>14</v>
      </c>
      <c r="B41" s="171" t="s">
        <v>35</v>
      </c>
      <c r="C41" s="333"/>
      <c r="D41" s="334"/>
      <c r="E41" s="334"/>
      <c r="F41" s="167">
        <f>SUM(F42:F43)</f>
        <v>0</v>
      </c>
    </row>
    <row r="42" spans="1:6" s="164" customFormat="1" ht="12.75">
      <c r="A42" s="170" t="s">
        <v>14</v>
      </c>
      <c r="B42" s="182"/>
      <c r="C42" s="186"/>
      <c r="D42" s="184"/>
      <c r="E42" s="187"/>
      <c r="F42" s="167">
        <f>ROUND(D42*E42,2)</f>
        <v>0</v>
      </c>
    </row>
    <row r="43" spans="1:6" s="164" customFormat="1" ht="12.75">
      <c r="A43" s="170" t="s">
        <v>14</v>
      </c>
      <c r="B43" s="182"/>
      <c r="C43" s="186"/>
      <c r="D43" s="184"/>
      <c r="E43" s="187"/>
      <c r="F43" s="167">
        <f>ROUND(D43*E43,2)</f>
        <v>0</v>
      </c>
    </row>
    <row r="44" spans="1:6" s="1" customFormat="1" ht="25.5">
      <c r="A44" s="13" t="s">
        <v>15</v>
      </c>
      <c r="B44" s="11" t="s">
        <v>36</v>
      </c>
      <c r="C44" s="367"/>
      <c r="D44" s="328"/>
      <c r="E44" s="329"/>
      <c r="F44" s="43">
        <f>SUM(F26,F30,F34,F38,F41)</f>
        <v>0</v>
      </c>
    </row>
    <row r="45" spans="1:6" s="164" customFormat="1" ht="12.75">
      <c r="A45" s="172" t="s">
        <v>17</v>
      </c>
      <c r="B45" s="173" t="s">
        <v>110</v>
      </c>
      <c r="C45" s="356"/>
      <c r="D45" s="357"/>
      <c r="E45" s="357"/>
      <c r="F45" s="358"/>
    </row>
    <row r="46" spans="1:6" s="164" customFormat="1" ht="12.75">
      <c r="A46" s="174" t="s">
        <v>18</v>
      </c>
      <c r="B46" s="175" t="s">
        <v>37</v>
      </c>
      <c r="C46" s="335"/>
      <c r="D46" s="336"/>
      <c r="E46" s="336"/>
      <c r="F46" s="167">
        <f>SUM(F47:F49)</f>
        <v>0</v>
      </c>
    </row>
    <row r="47" spans="1:6" s="164" customFormat="1" ht="12.75">
      <c r="A47" s="174" t="s">
        <v>18</v>
      </c>
      <c r="B47" s="188"/>
      <c r="C47" s="189"/>
      <c r="D47" s="180"/>
      <c r="E47" s="181"/>
      <c r="F47" s="167">
        <f>ROUND(D47*E47,2)</f>
        <v>0</v>
      </c>
    </row>
    <row r="48" spans="1:6" s="164" customFormat="1" ht="12.75">
      <c r="A48" s="174" t="s">
        <v>18</v>
      </c>
      <c r="B48" s="188"/>
      <c r="C48" s="179"/>
      <c r="D48" s="180"/>
      <c r="E48" s="181"/>
      <c r="F48" s="167">
        <f>ROUND(D48*E48,2)</f>
        <v>0</v>
      </c>
    </row>
    <row r="49" spans="1:6" s="164" customFormat="1" ht="12.75">
      <c r="A49" s="174" t="s">
        <v>18</v>
      </c>
      <c r="B49" s="188"/>
      <c r="C49" s="179"/>
      <c r="D49" s="180"/>
      <c r="E49" s="181"/>
      <c r="F49" s="167">
        <f>ROUND(D49*E49,2)</f>
        <v>0</v>
      </c>
    </row>
    <row r="50" spans="1:6" s="1" customFormat="1" ht="25.5">
      <c r="A50" s="14" t="s">
        <v>16</v>
      </c>
      <c r="B50" s="12" t="s">
        <v>38</v>
      </c>
      <c r="C50" s="327"/>
      <c r="D50" s="328"/>
      <c r="E50" s="329"/>
      <c r="F50" s="44">
        <f>SUM(F46)</f>
        <v>0</v>
      </c>
    </row>
    <row r="51" spans="1:6" s="164" customFormat="1" ht="12.75">
      <c r="A51" s="172" t="s">
        <v>20</v>
      </c>
      <c r="B51" s="173" t="s">
        <v>39</v>
      </c>
      <c r="C51" s="356"/>
      <c r="D51" s="357"/>
      <c r="E51" s="357"/>
      <c r="F51" s="358"/>
    </row>
    <row r="52" spans="1:6" s="164" customFormat="1" ht="12.75">
      <c r="A52" s="174" t="s">
        <v>21</v>
      </c>
      <c r="B52" s="175" t="s">
        <v>42</v>
      </c>
      <c r="C52" s="335"/>
      <c r="D52" s="336"/>
      <c r="E52" s="336"/>
      <c r="F52" s="167">
        <f>SUM(F53:F55)</f>
        <v>0</v>
      </c>
    </row>
    <row r="53" spans="1:6" s="164" customFormat="1" ht="12.75">
      <c r="A53" s="174" t="s">
        <v>21</v>
      </c>
      <c r="B53" s="188"/>
      <c r="C53" s="189"/>
      <c r="D53" s="180"/>
      <c r="E53" s="181"/>
      <c r="F53" s="167">
        <f>ROUND(D53*E53,2)</f>
        <v>0</v>
      </c>
    </row>
    <row r="54" spans="1:6" s="164" customFormat="1" ht="12.75">
      <c r="A54" s="174" t="s">
        <v>21</v>
      </c>
      <c r="B54" s="188"/>
      <c r="C54" s="179"/>
      <c r="D54" s="180"/>
      <c r="E54" s="181"/>
      <c r="F54" s="167">
        <f>ROUND(D54*E54,2)</f>
        <v>0</v>
      </c>
    </row>
    <row r="55" spans="1:6" s="164" customFormat="1" ht="12.75">
      <c r="A55" s="174" t="s">
        <v>21</v>
      </c>
      <c r="B55" s="188"/>
      <c r="C55" s="179"/>
      <c r="D55" s="180"/>
      <c r="E55" s="181"/>
      <c r="F55" s="167">
        <f>ROUND(D55*E55,2)</f>
        <v>0</v>
      </c>
    </row>
    <row r="56" spans="1:6" s="164" customFormat="1" ht="12.75">
      <c r="A56" s="174" t="s">
        <v>22</v>
      </c>
      <c r="B56" s="175" t="s">
        <v>43</v>
      </c>
      <c r="C56" s="335"/>
      <c r="D56" s="336"/>
      <c r="E56" s="336"/>
      <c r="F56" s="167">
        <f>SUM(F57:F59)</f>
        <v>0</v>
      </c>
    </row>
    <row r="57" spans="1:6" s="164" customFormat="1" ht="12.75">
      <c r="A57" s="174" t="s">
        <v>22</v>
      </c>
      <c r="B57" s="188"/>
      <c r="C57" s="179"/>
      <c r="D57" s="180"/>
      <c r="E57" s="181"/>
      <c r="F57" s="167">
        <f>ROUND(D57*E57,2)</f>
        <v>0</v>
      </c>
    </row>
    <row r="58" spans="1:6" s="164" customFormat="1" ht="12.75">
      <c r="A58" s="174" t="s">
        <v>22</v>
      </c>
      <c r="B58" s="188"/>
      <c r="C58" s="179"/>
      <c r="D58" s="180"/>
      <c r="E58" s="181"/>
      <c r="F58" s="167">
        <f>ROUND(D58*E58,2)</f>
        <v>0</v>
      </c>
    </row>
    <row r="59" spans="1:6" s="164" customFormat="1" ht="12.75">
      <c r="A59" s="174" t="s">
        <v>22</v>
      </c>
      <c r="B59" s="188"/>
      <c r="C59" s="179"/>
      <c r="D59" s="180"/>
      <c r="E59" s="181"/>
      <c r="F59" s="167">
        <f>ROUND(D59*E59,2)</f>
        <v>0</v>
      </c>
    </row>
    <row r="60" spans="1:6" s="164" customFormat="1" ht="12.75">
      <c r="A60" s="174" t="s">
        <v>23</v>
      </c>
      <c r="B60" s="175" t="s">
        <v>58</v>
      </c>
      <c r="C60" s="333"/>
      <c r="D60" s="334"/>
      <c r="E60" s="334"/>
      <c r="F60" s="167">
        <f>SUM(F61:F65)</f>
        <v>0</v>
      </c>
    </row>
    <row r="61" spans="1:6" s="164" customFormat="1" ht="12.75">
      <c r="A61" s="174" t="s">
        <v>23</v>
      </c>
      <c r="B61" s="188"/>
      <c r="C61" s="190"/>
      <c r="D61" s="180"/>
      <c r="E61" s="181"/>
      <c r="F61" s="167">
        <f>ROUND(D61*E61,2)</f>
        <v>0</v>
      </c>
    </row>
    <row r="62" spans="1:6" s="164" customFormat="1" ht="12.75">
      <c r="A62" s="174" t="s">
        <v>23</v>
      </c>
      <c r="B62" s="188"/>
      <c r="C62" s="190"/>
      <c r="D62" s="180"/>
      <c r="E62" s="181"/>
      <c r="F62" s="167">
        <f>ROUND(D62*E62,2)</f>
        <v>0</v>
      </c>
    </row>
    <row r="63" spans="1:6" s="164" customFormat="1" ht="12.75">
      <c r="A63" s="174" t="s">
        <v>23</v>
      </c>
      <c r="B63" s="188"/>
      <c r="C63" s="190"/>
      <c r="D63" s="180"/>
      <c r="E63" s="181"/>
      <c r="F63" s="167">
        <f>ROUND(D63*E63,2)</f>
        <v>0</v>
      </c>
    </row>
    <row r="64" spans="1:6" s="164" customFormat="1" ht="12.75">
      <c r="A64" s="174" t="s">
        <v>23</v>
      </c>
      <c r="B64" s="188"/>
      <c r="C64" s="189"/>
      <c r="D64" s="180"/>
      <c r="E64" s="181"/>
      <c r="F64" s="167">
        <f>ROUND(D64*E64,2)</f>
        <v>0</v>
      </c>
    </row>
    <row r="65" spans="1:6" s="164" customFormat="1" ht="12.75">
      <c r="A65" s="174" t="s">
        <v>23</v>
      </c>
      <c r="B65" s="188"/>
      <c r="C65" s="189"/>
      <c r="D65" s="180"/>
      <c r="E65" s="181"/>
      <c r="F65" s="167">
        <f>ROUND(D65*E65,2)</f>
        <v>0</v>
      </c>
    </row>
    <row r="66" spans="1:6" s="1" customFormat="1" ht="25.5">
      <c r="A66" s="14" t="s">
        <v>19</v>
      </c>
      <c r="B66" s="12" t="s">
        <v>40</v>
      </c>
      <c r="C66" s="327"/>
      <c r="D66" s="328"/>
      <c r="E66" s="329"/>
      <c r="F66" s="44">
        <f>SUM(F52,F56,F60)</f>
        <v>0</v>
      </c>
    </row>
    <row r="67" spans="1:6" s="164" customFormat="1" ht="12.75">
      <c r="A67" s="168" t="s">
        <v>25</v>
      </c>
      <c r="B67" s="169" t="s">
        <v>59</v>
      </c>
      <c r="C67" s="356"/>
      <c r="D67" s="357"/>
      <c r="E67" s="357"/>
      <c r="F67" s="358"/>
    </row>
    <row r="68" spans="1:6" s="164" customFormat="1" ht="12.75">
      <c r="A68" s="165" t="s">
        <v>26</v>
      </c>
      <c r="B68" s="166" t="s">
        <v>111</v>
      </c>
      <c r="C68" s="335"/>
      <c r="D68" s="336"/>
      <c r="E68" s="336"/>
      <c r="F68" s="167">
        <f>SUM(F69:F71)</f>
        <v>0</v>
      </c>
    </row>
    <row r="69" spans="1:6" s="164" customFormat="1" ht="12.75">
      <c r="A69" s="165" t="s">
        <v>26</v>
      </c>
      <c r="B69" s="178"/>
      <c r="C69" s="190"/>
      <c r="D69" s="180"/>
      <c r="E69" s="181"/>
      <c r="F69" s="167">
        <f>ROUND(D69*E69,2)</f>
        <v>0</v>
      </c>
    </row>
    <row r="70" spans="1:6" s="164" customFormat="1" ht="12.75">
      <c r="A70" s="165" t="s">
        <v>26</v>
      </c>
      <c r="B70" s="178"/>
      <c r="C70" s="189"/>
      <c r="D70" s="180"/>
      <c r="E70" s="181"/>
      <c r="F70" s="167">
        <f>ROUND(D70*E70,2)</f>
        <v>0</v>
      </c>
    </row>
    <row r="71" spans="1:6" s="164" customFormat="1" ht="12.75">
      <c r="A71" s="165" t="s">
        <v>26</v>
      </c>
      <c r="B71" s="178"/>
      <c r="C71" s="189"/>
      <c r="D71" s="180"/>
      <c r="E71" s="181"/>
      <c r="F71" s="167">
        <f>ROUND(D71*E71,2)</f>
        <v>0</v>
      </c>
    </row>
    <row r="72" spans="1:6" s="164" customFormat="1" ht="12.75">
      <c r="A72" s="165" t="s">
        <v>27</v>
      </c>
      <c r="B72" s="166" t="s">
        <v>112</v>
      </c>
      <c r="C72" s="335"/>
      <c r="D72" s="336"/>
      <c r="E72" s="336"/>
      <c r="F72" s="167">
        <f>SUM(F73:F75)</f>
        <v>0</v>
      </c>
    </row>
    <row r="73" spans="1:6" s="164" customFormat="1" ht="12.75">
      <c r="A73" s="165" t="s">
        <v>27</v>
      </c>
      <c r="B73" s="178"/>
      <c r="C73" s="190"/>
      <c r="D73" s="180"/>
      <c r="E73" s="191"/>
      <c r="F73" s="167">
        <f>ROUND(D73*E73,2)</f>
        <v>0</v>
      </c>
    </row>
    <row r="74" spans="1:6" s="164" customFormat="1" ht="12.75">
      <c r="A74" s="165" t="s">
        <v>27</v>
      </c>
      <c r="B74" s="178"/>
      <c r="C74" s="189"/>
      <c r="D74" s="180"/>
      <c r="E74" s="191"/>
      <c r="F74" s="167">
        <f>ROUND(D74*E74,2)</f>
        <v>0</v>
      </c>
    </row>
    <row r="75" spans="1:6" s="164" customFormat="1" ht="12.75">
      <c r="A75" s="165" t="s">
        <v>27</v>
      </c>
      <c r="B75" s="178"/>
      <c r="C75" s="189"/>
      <c r="D75" s="180"/>
      <c r="E75" s="181"/>
      <c r="F75" s="167">
        <f>ROUND(D75*E75,2)</f>
        <v>0</v>
      </c>
    </row>
    <row r="76" spans="1:6" s="164" customFormat="1" ht="12.75">
      <c r="A76" s="176" t="s">
        <v>28</v>
      </c>
      <c r="B76" s="177" t="s">
        <v>113</v>
      </c>
      <c r="C76" s="335"/>
      <c r="D76" s="336"/>
      <c r="E76" s="336"/>
      <c r="F76" s="167">
        <f>SUM(F77:F79)</f>
        <v>0</v>
      </c>
    </row>
    <row r="77" spans="1:6" s="164" customFormat="1" ht="12.75">
      <c r="A77" s="176" t="s">
        <v>28</v>
      </c>
      <c r="B77" s="178"/>
      <c r="C77" s="190"/>
      <c r="D77" s="180"/>
      <c r="E77" s="181"/>
      <c r="F77" s="167">
        <f>ROUND(D77*E77,2)</f>
        <v>0</v>
      </c>
    </row>
    <row r="78" spans="1:6" s="164" customFormat="1" ht="12.75">
      <c r="A78" s="176" t="s">
        <v>28</v>
      </c>
      <c r="B78" s="178"/>
      <c r="C78" s="189"/>
      <c r="D78" s="180"/>
      <c r="E78" s="191"/>
      <c r="F78" s="167">
        <f>ROUND(D78*E78,2)</f>
        <v>0</v>
      </c>
    </row>
    <row r="79" spans="1:6" s="164" customFormat="1" ht="12.75">
      <c r="A79" s="176" t="s">
        <v>28</v>
      </c>
      <c r="B79" s="178"/>
      <c r="C79" s="189"/>
      <c r="D79" s="180"/>
      <c r="E79" s="181"/>
      <c r="F79" s="167">
        <f>ROUND(D79*E79,2)</f>
        <v>0</v>
      </c>
    </row>
    <row r="80" spans="1:6" s="1" customFormat="1" ht="25.5">
      <c r="A80" s="13" t="s">
        <v>24</v>
      </c>
      <c r="B80" s="11" t="s">
        <v>41</v>
      </c>
      <c r="C80" s="327"/>
      <c r="D80" s="328"/>
      <c r="E80" s="374"/>
      <c r="F80" s="45">
        <f>SUM(F68,F72,F76)</f>
        <v>0</v>
      </c>
    </row>
    <row r="81" spans="1:6" ht="12.75">
      <c r="A81" s="172" t="s">
        <v>81</v>
      </c>
      <c r="B81" s="173" t="s">
        <v>82</v>
      </c>
      <c r="C81" s="373"/>
      <c r="D81" s="357"/>
      <c r="E81" s="357"/>
      <c r="F81" s="358"/>
    </row>
    <row r="82" spans="1:6" ht="12.75">
      <c r="A82" s="174" t="s">
        <v>83</v>
      </c>
      <c r="B82" s="175" t="s">
        <v>84</v>
      </c>
      <c r="C82" s="440"/>
      <c r="D82" s="441"/>
      <c r="E82" s="442"/>
      <c r="F82" s="167">
        <f>F83</f>
        <v>0</v>
      </c>
    </row>
    <row r="83" spans="1:6" ht="12.75">
      <c r="A83" s="174" t="s">
        <v>83</v>
      </c>
      <c r="B83" s="188" t="s">
        <v>64</v>
      </c>
      <c r="C83" s="189"/>
      <c r="D83" s="436"/>
      <c r="E83" s="437"/>
      <c r="F83" s="167">
        <f>ROUND(D83*E83,2)</f>
        <v>0</v>
      </c>
    </row>
    <row r="84" spans="1:6" ht="26.25" thickBot="1">
      <c r="A84" s="13" t="s">
        <v>212</v>
      </c>
      <c r="B84" s="11" t="s">
        <v>85</v>
      </c>
      <c r="C84" s="327"/>
      <c r="D84" s="328"/>
      <c r="E84" s="374"/>
      <c r="F84" s="45">
        <f>F82</f>
        <v>0</v>
      </c>
    </row>
    <row r="85" spans="1:6" s="202" customFormat="1" ht="16.5" thickBot="1">
      <c r="A85" s="46"/>
      <c r="B85" s="203"/>
      <c r="C85" s="203"/>
      <c r="D85" s="203"/>
      <c r="E85" s="203"/>
      <c r="F85" s="204"/>
    </row>
    <row r="86" spans="1:6" s="202" customFormat="1" ht="18.75" customHeight="1" thickBot="1">
      <c r="A86" s="323" t="s">
        <v>215</v>
      </c>
      <c r="B86" s="324"/>
      <c r="C86" s="324"/>
      <c r="D86" s="324"/>
      <c r="E86" s="325"/>
      <c r="F86" s="209">
        <f>F24+F44+F50+F66+F80+F84</f>
        <v>0</v>
      </c>
    </row>
    <row r="87" spans="2:6" s="1" customFormat="1" ht="12.75">
      <c r="B87" s="371"/>
      <c r="C87" s="372"/>
      <c r="D87" s="372"/>
      <c r="E87" s="372"/>
      <c r="F87" s="372"/>
    </row>
    <row r="88" spans="2:6" s="1" customFormat="1" ht="13.5" thickBot="1">
      <c r="B88" s="8"/>
      <c r="C88" s="10"/>
      <c r="D88" s="10"/>
      <c r="E88" s="10"/>
      <c r="F88" s="40"/>
    </row>
    <row r="89" spans="1:6" s="1" customFormat="1" ht="13.5" thickBot="1">
      <c r="A89" s="323" t="s">
        <v>151</v>
      </c>
      <c r="B89" s="324"/>
      <c r="C89" s="324"/>
      <c r="D89" s="324"/>
      <c r="E89" s="324"/>
      <c r="F89" s="325"/>
    </row>
    <row r="90" spans="1:6" s="1" customFormat="1" ht="12.75">
      <c r="A90" s="172" t="s">
        <v>17</v>
      </c>
      <c r="B90" s="330" t="s">
        <v>110</v>
      </c>
      <c r="C90" s="331"/>
      <c r="D90" s="331"/>
      <c r="E90" s="331"/>
      <c r="F90" s="332"/>
    </row>
    <row r="91" spans="1:6" s="1" customFormat="1" ht="12.75">
      <c r="A91" s="174" t="s">
        <v>18</v>
      </c>
      <c r="B91" s="175" t="s">
        <v>37</v>
      </c>
      <c r="C91" s="375"/>
      <c r="D91" s="336"/>
      <c r="E91" s="336"/>
      <c r="F91" s="167">
        <f>SUM(F92:F94)</f>
        <v>0</v>
      </c>
    </row>
    <row r="92" spans="1:6" s="1" customFormat="1" ht="12.75">
      <c r="A92" s="174" t="s">
        <v>18</v>
      </c>
      <c r="B92" s="188"/>
      <c r="C92" s="189"/>
      <c r="D92" s="192"/>
      <c r="E92" s="191"/>
      <c r="F92" s="167">
        <f>ROUND(D92*E92,2)</f>
        <v>0</v>
      </c>
    </row>
    <row r="93" spans="1:6" s="1" customFormat="1" ht="12.75">
      <c r="A93" s="174" t="s">
        <v>18</v>
      </c>
      <c r="B93" s="188"/>
      <c r="C93" s="193"/>
      <c r="D93" s="192"/>
      <c r="E93" s="191"/>
      <c r="F93" s="167">
        <f>ROUND(D93*E93,2)</f>
        <v>0</v>
      </c>
    </row>
    <row r="94" spans="1:6" s="1" customFormat="1" ht="12.75">
      <c r="A94" s="174" t="s">
        <v>18</v>
      </c>
      <c r="B94" s="188"/>
      <c r="C94" s="193"/>
      <c r="D94" s="192"/>
      <c r="E94" s="191"/>
      <c r="F94" s="167">
        <f>ROUND(D94*E94,2)</f>
        <v>0</v>
      </c>
    </row>
    <row r="95" spans="1:6" s="1" customFormat="1" ht="25.5">
      <c r="A95" s="14" t="s">
        <v>8</v>
      </c>
      <c r="B95" s="12" t="s">
        <v>38</v>
      </c>
      <c r="C95" s="327"/>
      <c r="D95" s="328"/>
      <c r="E95" s="329"/>
      <c r="F95" s="44">
        <f>SUM(F91)</f>
        <v>0</v>
      </c>
    </row>
    <row r="96" spans="1:6" s="1" customFormat="1" ht="12.75">
      <c r="A96" s="172" t="s">
        <v>20</v>
      </c>
      <c r="B96" s="173" t="s">
        <v>39</v>
      </c>
      <c r="C96" s="373"/>
      <c r="D96" s="357"/>
      <c r="E96" s="357"/>
      <c r="F96" s="358"/>
    </row>
    <row r="97" spans="1:6" ht="12.75">
      <c r="A97" s="174" t="s">
        <v>21</v>
      </c>
      <c r="B97" s="175" t="s">
        <v>42</v>
      </c>
      <c r="C97" s="375"/>
      <c r="D97" s="336"/>
      <c r="E97" s="336"/>
      <c r="F97" s="167">
        <f>SUM(F98:F100)</f>
        <v>0</v>
      </c>
    </row>
    <row r="98" spans="1:6" ht="12.75">
      <c r="A98" s="174" t="s">
        <v>21</v>
      </c>
      <c r="B98" s="188"/>
      <c r="C98" s="189"/>
      <c r="D98" s="192"/>
      <c r="E98" s="191"/>
      <c r="F98" s="167">
        <f>ROUND(D98*E98,2)</f>
        <v>0</v>
      </c>
    </row>
    <row r="99" spans="1:6" ht="12.75">
      <c r="A99" s="174" t="s">
        <v>21</v>
      </c>
      <c r="B99" s="188"/>
      <c r="C99" s="193"/>
      <c r="D99" s="192"/>
      <c r="E99" s="191"/>
      <c r="F99" s="167">
        <f>ROUND(D99*E99,2)</f>
        <v>0</v>
      </c>
    </row>
    <row r="100" spans="1:6" ht="12.75">
      <c r="A100" s="174" t="s">
        <v>21</v>
      </c>
      <c r="B100" s="188"/>
      <c r="C100" s="193"/>
      <c r="D100" s="192"/>
      <c r="E100" s="191"/>
      <c r="F100" s="167">
        <f>ROUND(D100*E100,2)</f>
        <v>0</v>
      </c>
    </row>
    <row r="101" spans="1:6" ht="12.75">
      <c r="A101" s="174" t="s">
        <v>23</v>
      </c>
      <c r="B101" s="175" t="s">
        <v>58</v>
      </c>
      <c r="C101" s="379"/>
      <c r="D101" s="334"/>
      <c r="E101" s="334"/>
      <c r="F101" s="167">
        <f>SUM(F102:F106)</f>
        <v>0</v>
      </c>
    </row>
    <row r="102" spans="1:6" ht="12.75">
      <c r="A102" s="174" t="s">
        <v>23</v>
      </c>
      <c r="B102" s="188"/>
      <c r="C102" s="190"/>
      <c r="D102" s="192"/>
      <c r="E102" s="191"/>
      <c r="F102" s="167">
        <f>ROUND(D102*E102,2)</f>
        <v>0</v>
      </c>
    </row>
    <row r="103" spans="1:6" ht="12.75">
      <c r="A103" s="174" t="s">
        <v>23</v>
      </c>
      <c r="B103" s="188"/>
      <c r="C103" s="190"/>
      <c r="D103" s="192"/>
      <c r="E103" s="191"/>
      <c r="F103" s="167">
        <f>ROUND(D103*E103,2)</f>
        <v>0</v>
      </c>
    </row>
    <row r="104" spans="1:6" ht="12.75">
      <c r="A104" s="174" t="s">
        <v>23</v>
      </c>
      <c r="B104" s="188"/>
      <c r="C104" s="190"/>
      <c r="D104" s="192"/>
      <c r="E104" s="191"/>
      <c r="F104" s="167">
        <f>ROUND(D104*E104,2)</f>
        <v>0</v>
      </c>
    </row>
    <row r="105" spans="1:6" ht="12.75">
      <c r="A105" s="174" t="s">
        <v>23</v>
      </c>
      <c r="B105" s="188"/>
      <c r="C105" s="189"/>
      <c r="D105" s="192"/>
      <c r="E105" s="191"/>
      <c r="F105" s="167">
        <f>ROUND(D105*E105,2)</f>
        <v>0</v>
      </c>
    </row>
    <row r="106" spans="1:6" ht="12.75">
      <c r="A106" s="174" t="s">
        <v>23</v>
      </c>
      <c r="B106" s="188"/>
      <c r="C106" s="189"/>
      <c r="D106" s="192"/>
      <c r="E106" s="191"/>
      <c r="F106" s="167">
        <f>ROUND(D106*E106,2)</f>
        <v>0</v>
      </c>
    </row>
    <row r="107" spans="1:6" ht="25.5">
      <c r="A107" s="14" t="s">
        <v>15</v>
      </c>
      <c r="B107" s="12" t="s">
        <v>40</v>
      </c>
      <c r="C107" s="327"/>
      <c r="D107" s="328"/>
      <c r="E107" s="329"/>
      <c r="F107" s="44">
        <f>F101+F97</f>
        <v>0</v>
      </c>
    </row>
    <row r="108" spans="1:6" ht="12.75">
      <c r="A108" s="168" t="s">
        <v>25</v>
      </c>
      <c r="B108" s="169" t="s">
        <v>59</v>
      </c>
      <c r="C108" s="373"/>
      <c r="D108" s="357"/>
      <c r="E108" s="357"/>
      <c r="F108" s="358"/>
    </row>
    <row r="109" spans="1:6" ht="12.75">
      <c r="A109" s="165" t="s">
        <v>26</v>
      </c>
      <c r="B109" s="166" t="s">
        <v>111</v>
      </c>
      <c r="C109" s="375"/>
      <c r="D109" s="336"/>
      <c r="E109" s="336"/>
      <c r="F109" s="167">
        <f>SUM(F110:F112)</f>
        <v>0</v>
      </c>
    </row>
    <row r="110" spans="1:6" ht="12.75">
      <c r="A110" s="165" t="s">
        <v>26</v>
      </c>
      <c r="B110" s="178"/>
      <c r="C110" s="190"/>
      <c r="D110" s="192"/>
      <c r="E110" s="191"/>
      <c r="F110" s="167">
        <f>ROUND(D110*E110,2)</f>
        <v>0</v>
      </c>
    </row>
    <row r="111" spans="1:6" ht="12.75">
      <c r="A111" s="165" t="s">
        <v>26</v>
      </c>
      <c r="B111" s="178"/>
      <c r="C111" s="189"/>
      <c r="D111" s="192"/>
      <c r="E111" s="191"/>
      <c r="F111" s="167">
        <f>ROUND(D111*E111,2)</f>
        <v>0</v>
      </c>
    </row>
    <row r="112" spans="1:6" ht="12.75">
      <c r="A112" s="165" t="s">
        <v>26</v>
      </c>
      <c r="B112" s="178"/>
      <c r="C112" s="189"/>
      <c r="D112" s="192"/>
      <c r="E112" s="191"/>
      <c r="F112" s="167">
        <f>ROUND(D112*E112,2)</f>
        <v>0</v>
      </c>
    </row>
    <row r="113" spans="1:6" ht="12.75">
      <c r="A113" s="165" t="s">
        <v>27</v>
      </c>
      <c r="B113" s="166" t="s">
        <v>112</v>
      </c>
      <c r="C113" s="375"/>
      <c r="D113" s="336"/>
      <c r="E113" s="336"/>
      <c r="F113" s="167">
        <f>SUM(F114:F116)</f>
        <v>0</v>
      </c>
    </row>
    <row r="114" spans="1:6" ht="12.75">
      <c r="A114" s="165" t="s">
        <v>27</v>
      </c>
      <c r="B114" s="178"/>
      <c r="C114" s="190"/>
      <c r="D114" s="192"/>
      <c r="E114" s="191"/>
      <c r="F114" s="167">
        <f>ROUND(D114*E114,2)</f>
        <v>0</v>
      </c>
    </row>
    <row r="115" spans="1:6" ht="12.75">
      <c r="A115" s="165" t="s">
        <v>27</v>
      </c>
      <c r="B115" s="178"/>
      <c r="C115" s="189"/>
      <c r="D115" s="192"/>
      <c r="E115" s="191"/>
      <c r="F115" s="167">
        <f>ROUND(D115*E115,2)</f>
        <v>0</v>
      </c>
    </row>
    <row r="116" spans="1:6" ht="12.75">
      <c r="A116" s="165" t="s">
        <v>27</v>
      </c>
      <c r="B116" s="178"/>
      <c r="C116" s="189"/>
      <c r="D116" s="192"/>
      <c r="E116" s="191"/>
      <c r="F116" s="167">
        <f>ROUND(D116*E116,2)</f>
        <v>0</v>
      </c>
    </row>
    <row r="117" spans="1:6" ht="12.75">
      <c r="A117" s="176" t="s">
        <v>28</v>
      </c>
      <c r="B117" s="177" t="s">
        <v>113</v>
      </c>
      <c r="C117" s="375"/>
      <c r="D117" s="336"/>
      <c r="E117" s="336"/>
      <c r="F117" s="167">
        <f>SUM(F118:F120)</f>
        <v>0</v>
      </c>
    </row>
    <row r="118" spans="1:6" ht="12.75">
      <c r="A118" s="176" t="s">
        <v>28</v>
      </c>
      <c r="B118" s="178"/>
      <c r="C118" s="190"/>
      <c r="D118" s="192"/>
      <c r="E118" s="191"/>
      <c r="F118" s="167">
        <f>ROUND(D118*E118,2)</f>
        <v>0</v>
      </c>
    </row>
    <row r="119" spans="1:6" ht="12.75">
      <c r="A119" s="176" t="s">
        <v>28</v>
      </c>
      <c r="B119" s="178"/>
      <c r="C119" s="189"/>
      <c r="D119" s="192"/>
      <c r="E119" s="191"/>
      <c r="F119" s="167">
        <f>ROUND(D119*E119,2)</f>
        <v>0</v>
      </c>
    </row>
    <row r="120" spans="1:6" ht="12.75">
      <c r="A120" s="176" t="s">
        <v>28</v>
      </c>
      <c r="B120" s="178"/>
      <c r="C120" s="189"/>
      <c r="D120" s="192"/>
      <c r="E120" s="191"/>
      <c r="F120" s="167">
        <f>ROUND(D120*E120,2)</f>
        <v>0</v>
      </c>
    </row>
    <row r="121" spans="1:6" ht="25.5">
      <c r="A121" s="13" t="s">
        <v>16</v>
      </c>
      <c r="B121" s="11" t="s">
        <v>41</v>
      </c>
      <c r="C121" s="327"/>
      <c r="D121" s="328"/>
      <c r="E121" s="374"/>
      <c r="F121" s="45">
        <f>F117+F113+F109</f>
        <v>0</v>
      </c>
    </row>
    <row r="122" spans="1:6" ht="12.75">
      <c r="A122" s="172" t="s">
        <v>81</v>
      </c>
      <c r="B122" s="173" t="s">
        <v>82</v>
      </c>
      <c r="C122" s="373"/>
      <c r="D122" s="357"/>
      <c r="E122" s="357"/>
      <c r="F122" s="358"/>
    </row>
    <row r="123" spans="1:6" ht="12.75">
      <c r="A123" s="174" t="s">
        <v>83</v>
      </c>
      <c r="B123" s="175" t="s">
        <v>84</v>
      </c>
      <c r="C123" s="375"/>
      <c r="D123" s="336"/>
      <c r="E123" s="336"/>
      <c r="F123" s="167">
        <f>SUM(F124:F125)</f>
        <v>0</v>
      </c>
    </row>
    <row r="124" spans="1:6" ht="12.75">
      <c r="A124" s="174" t="s">
        <v>83</v>
      </c>
      <c r="B124" s="188"/>
      <c r="C124" s="189"/>
      <c r="D124" s="192"/>
      <c r="E124" s="191"/>
      <c r="F124" s="167">
        <f>ROUND(D124*E124,2)</f>
        <v>0</v>
      </c>
    </row>
    <row r="125" spans="1:6" ht="12.75">
      <c r="A125" s="174" t="s">
        <v>83</v>
      </c>
      <c r="B125" s="188"/>
      <c r="C125" s="193"/>
      <c r="D125" s="192"/>
      <c r="E125" s="191"/>
      <c r="F125" s="167">
        <f>ROUND(D125*E125,2)</f>
        <v>0</v>
      </c>
    </row>
    <row r="126" spans="1:6" ht="25.5">
      <c r="A126" s="13" t="s">
        <v>19</v>
      </c>
      <c r="B126" s="11" t="s">
        <v>85</v>
      </c>
      <c r="C126" s="327"/>
      <c r="D126" s="328"/>
      <c r="E126" s="374"/>
      <c r="F126" s="45">
        <f>F123</f>
        <v>0</v>
      </c>
    </row>
    <row r="127" spans="1:6" ht="12.75">
      <c r="A127" s="168"/>
      <c r="B127" s="169"/>
      <c r="C127" s="373"/>
      <c r="D127" s="357"/>
      <c r="E127" s="357"/>
      <c r="F127" s="358"/>
    </row>
    <row r="128" spans="1:6" ht="12.75">
      <c r="A128" s="13" t="s">
        <v>24</v>
      </c>
      <c r="B128" s="11" t="s">
        <v>163</v>
      </c>
      <c r="C128" s="376"/>
      <c r="D128" s="377"/>
      <c r="E128" s="378"/>
      <c r="F128" s="45">
        <f>'III.P2 vypocet_rezia'!C32</f>
        <v>0</v>
      </c>
    </row>
    <row r="129" spans="1:6" ht="13.5" thickBot="1">
      <c r="A129" s="168"/>
      <c r="B129" s="169"/>
      <c r="C129" s="373"/>
      <c r="D129" s="357"/>
      <c r="E129" s="357"/>
      <c r="F129" s="358"/>
    </row>
    <row r="130" spans="1:6" ht="13.5" thickBot="1">
      <c r="A130" s="323" t="s">
        <v>152</v>
      </c>
      <c r="B130" s="324"/>
      <c r="C130" s="324"/>
      <c r="D130" s="324"/>
      <c r="E130" s="325"/>
      <c r="F130" s="209">
        <f>F128+F121+F107+F126+F95</f>
        <v>0</v>
      </c>
    </row>
    <row r="132" ht="13.5" thickBot="1"/>
    <row r="133" spans="1:6" ht="26.25" customHeight="1" thickBot="1">
      <c r="A133" s="323" t="s">
        <v>153</v>
      </c>
      <c r="B133" s="324"/>
      <c r="C133" s="324"/>
      <c r="D133" s="324"/>
      <c r="E133" s="325"/>
      <c r="F133" s="223">
        <f>F86+F130</f>
        <v>0</v>
      </c>
    </row>
  </sheetData>
  <sheetProtection formatCells="0" formatColumns="0" formatRows="0" insertRows="0" insertHyperlinks="0" deleteRows="0"/>
  <mergeCells count="66">
    <mergeCell ref="C81:F81"/>
    <mergeCell ref="C82:E82"/>
    <mergeCell ref="C84:E84"/>
    <mergeCell ref="F7:F9"/>
    <mergeCell ref="C44:E44"/>
    <mergeCell ref="C45:F45"/>
    <mergeCell ref="C46:E46"/>
    <mergeCell ref="C7:C9"/>
    <mergeCell ref="D7:D9"/>
    <mergeCell ref="B87:F87"/>
    <mergeCell ref="C51:F51"/>
    <mergeCell ref="C52:E52"/>
    <mergeCell ref="C56:E56"/>
    <mergeCell ref="C60:E60"/>
    <mergeCell ref="C41:E41"/>
    <mergeCell ref="C72:E72"/>
    <mergeCell ref="C80:E80"/>
    <mergeCell ref="C66:E66"/>
    <mergeCell ref="A86:E86"/>
    <mergeCell ref="C68:E68"/>
    <mergeCell ref="A13:F13"/>
    <mergeCell ref="C18:E18"/>
    <mergeCell ref="C50:E50"/>
    <mergeCell ref="C34:E34"/>
    <mergeCell ref="C26:E26"/>
    <mergeCell ref="A7:B10"/>
    <mergeCell ref="C67:F67"/>
    <mergeCell ref="C15:E15"/>
    <mergeCell ref="C5:F5"/>
    <mergeCell ref="C25:F25"/>
    <mergeCell ref="C21:E21"/>
    <mergeCell ref="C29:F29"/>
    <mergeCell ref="C30:E30"/>
    <mergeCell ref="B14:F14"/>
    <mergeCell ref="E7:E9"/>
    <mergeCell ref="C3:F3"/>
    <mergeCell ref="A5:B5"/>
    <mergeCell ref="C76:E76"/>
    <mergeCell ref="A2:B2"/>
    <mergeCell ref="C2:F2"/>
    <mergeCell ref="A4:B4"/>
    <mergeCell ref="C4:F4"/>
    <mergeCell ref="A3:B3"/>
    <mergeCell ref="C24:E24"/>
    <mergeCell ref="C38:E38"/>
    <mergeCell ref="A89:F89"/>
    <mergeCell ref="B90:F90"/>
    <mergeCell ref="C91:E91"/>
    <mergeCell ref="C95:E95"/>
    <mergeCell ref="C96:F96"/>
    <mergeCell ref="C97:E97"/>
    <mergeCell ref="C101:E101"/>
    <mergeCell ref="C107:E107"/>
    <mergeCell ref="C108:F108"/>
    <mergeCell ref="C109:E109"/>
    <mergeCell ref="C113:E113"/>
    <mergeCell ref="C117:E117"/>
    <mergeCell ref="A133:E133"/>
    <mergeCell ref="C127:F127"/>
    <mergeCell ref="C129:F129"/>
    <mergeCell ref="C121:E121"/>
    <mergeCell ref="C122:F122"/>
    <mergeCell ref="C123:E123"/>
    <mergeCell ref="C126:E126"/>
    <mergeCell ref="C128:E128"/>
    <mergeCell ref="A130:E130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1"/>
  <headerFooter alignWithMargins="0">
    <oddHeader>&amp;R&amp;"Arial CE,Kurzíva"&amp;8Príloha č. 1 k Žiadosti o NFP v rámci Programu Aktívne občianstvo a inklúzia</oddHeader>
  </headerFooter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37"/>
  <sheetViews>
    <sheetView view="pageBreakPreview" zoomScaleSheetLayoutView="100" zoomScalePageLayoutView="0" workbookViewId="0" topLeftCell="A31">
      <selection activeCell="G34" sqref="G34"/>
    </sheetView>
  </sheetViews>
  <sheetFormatPr defaultColWidth="9.00390625" defaultRowHeight="12.75"/>
  <cols>
    <col min="1" max="1" width="12.75390625" style="0" customWidth="1"/>
    <col min="2" max="2" width="46.875" style="0" customWidth="1"/>
    <col min="3" max="3" width="12.25390625" style="0" customWidth="1"/>
    <col min="4" max="4" width="10.125" style="0" customWidth="1"/>
    <col min="5" max="5" width="14.25390625" style="0" customWidth="1"/>
  </cols>
  <sheetData>
    <row r="1" spans="1:6" s="2" customFormat="1" ht="12.75">
      <c r="A1" s="7" t="s">
        <v>155</v>
      </c>
      <c r="B1" s="3"/>
      <c r="F1" s="7"/>
    </row>
    <row r="2" spans="1:6" s="2" customFormat="1" ht="16.5" customHeight="1">
      <c r="A2" s="301" t="s">
        <v>136</v>
      </c>
      <c r="B2" s="301"/>
      <c r="C2" s="355">
        <f>Zhrnutie_rozpoctu!C8</f>
        <v>0</v>
      </c>
      <c r="D2" s="355"/>
      <c r="E2" s="355"/>
      <c r="F2" s="237"/>
    </row>
    <row r="3" spans="1:6" s="2" customFormat="1" ht="16.5" customHeight="1">
      <c r="A3" s="301" t="str">
        <f>Zhrnutie_rozpoctu!A16</f>
        <v>Názov Partnera 2:</v>
      </c>
      <c r="B3" s="301"/>
      <c r="C3" s="355">
        <f>Zhrnutie_rozpoctu!C16</f>
        <v>0</v>
      </c>
      <c r="D3" s="355"/>
      <c r="E3" s="355"/>
      <c r="F3" s="237"/>
    </row>
    <row r="4" spans="1:6" s="2" customFormat="1" ht="16.5" customHeight="1">
      <c r="A4" s="301" t="s">
        <v>65</v>
      </c>
      <c r="B4" s="301"/>
      <c r="C4" s="355">
        <f>Zhrnutie_rozpoctu!C9</f>
        <v>0</v>
      </c>
      <c r="D4" s="355"/>
      <c r="E4" s="355"/>
      <c r="F4" s="237"/>
    </row>
    <row r="5" spans="1:6" s="1" customFormat="1" ht="16.5" customHeight="1">
      <c r="A5" s="301" t="s">
        <v>191</v>
      </c>
      <c r="B5" s="301"/>
      <c r="C5" s="355" t="str">
        <f>Zhrnutie_rozpoctu!C10</f>
        <v>Vyberte z možností</v>
      </c>
      <c r="D5" s="355"/>
      <c r="E5" s="355"/>
      <c r="F5" s="237"/>
    </row>
    <row r="6" ht="12.75">
      <c r="F6" s="238"/>
    </row>
    <row r="7" ht="12.75">
      <c r="F7" s="238"/>
    </row>
    <row r="8" spans="1:5" ht="15.75">
      <c r="A8" s="413" t="s">
        <v>166</v>
      </c>
      <c r="B8" s="413"/>
      <c r="C8" s="413"/>
      <c r="D8" s="413"/>
      <c r="E8" s="413"/>
    </row>
    <row r="11" ht="12.75">
      <c r="A11" s="15" t="s">
        <v>177</v>
      </c>
    </row>
    <row r="12" ht="12.75">
      <c r="A12" s="15"/>
    </row>
    <row r="13" ht="13.5" thickBot="1"/>
    <row r="14" spans="1:5" ht="33" customHeight="1">
      <c r="A14" s="404" t="s">
        <v>47</v>
      </c>
      <c r="B14" s="406" t="s">
        <v>48</v>
      </c>
      <c r="C14" s="390" t="s">
        <v>187</v>
      </c>
      <c r="D14" s="391"/>
      <c r="E14" s="392"/>
    </row>
    <row r="15" spans="1:5" ht="81" customHeight="1">
      <c r="A15" s="405"/>
      <c r="B15" s="407"/>
      <c r="C15" s="143" t="s">
        <v>86</v>
      </c>
      <c r="D15" s="239" t="s">
        <v>186</v>
      </c>
      <c r="E15" s="144" t="s">
        <v>49</v>
      </c>
    </row>
    <row r="16" spans="1:5" ht="12.75">
      <c r="A16" s="17">
        <v>502</v>
      </c>
      <c r="B16" s="18" t="s">
        <v>50</v>
      </c>
      <c r="C16" s="19"/>
      <c r="D16" s="53"/>
      <c r="E16" s="20">
        <f aca="true" t="shared" si="0" ref="E16:E21">C16*D16</f>
        <v>0</v>
      </c>
    </row>
    <row r="17" spans="1:5" ht="12.75">
      <c r="A17" s="17">
        <v>518</v>
      </c>
      <c r="B17" s="18" t="s">
        <v>51</v>
      </c>
      <c r="C17" s="19"/>
      <c r="D17" s="53"/>
      <c r="E17" s="20">
        <f t="shared" si="0"/>
        <v>0</v>
      </c>
    </row>
    <row r="18" spans="1:5" ht="12.75">
      <c r="A18" s="17">
        <v>518</v>
      </c>
      <c r="B18" s="18" t="s">
        <v>52</v>
      </c>
      <c r="C18" s="19"/>
      <c r="D18" s="53"/>
      <c r="E18" s="20">
        <f t="shared" si="0"/>
        <v>0</v>
      </c>
    </row>
    <row r="19" spans="1:5" ht="12.75">
      <c r="A19" s="17">
        <v>518</v>
      </c>
      <c r="B19" s="18" t="s">
        <v>53</v>
      </c>
      <c r="C19" s="19"/>
      <c r="D19" s="53"/>
      <c r="E19" s="20">
        <f t="shared" si="0"/>
        <v>0</v>
      </c>
    </row>
    <row r="20" spans="1:5" ht="12.75">
      <c r="A20" s="17">
        <v>518</v>
      </c>
      <c r="B20" s="18" t="s">
        <v>54</v>
      </c>
      <c r="C20" s="19"/>
      <c r="D20" s="53"/>
      <c r="E20" s="20">
        <f t="shared" si="0"/>
        <v>0</v>
      </c>
    </row>
    <row r="21" spans="1:5" ht="12.75">
      <c r="A21" s="21">
        <v>518</v>
      </c>
      <c r="B21" s="22" t="s">
        <v>55</v>
      </c>
      <c r="C21" s="23"/>
      <c r="D21" s="53"/>
      <c r="E21" s="20">
        <f t="shared" si="0"/>
        <v>0</v>
      </c>
    </row>
    <row r="22" spans="1:5" ht="13.5" thickBot="1">
      <c r="A22" s="24"/>
      <c r="B22" s="25" t="s">
        <v>56</v>
      </c>
      <c r="C22" s="26">
        <f>SUM(C16:C21)</f>
        <v>0</v>
      </c>
      <c r="D22" s="26" t="s">
        <v>64</v>
      </c>
      <c r="E22" s="27">
        <f>SUM(E16:E21)</f>
        <v>0</v>
      </c>
    </row>
    <row r="25" spans="1:4" ht="12.75">
      <c r="A25" s="15" t="s">
        <v>166</v>
      </c>
      <c r="D25" s="16"/>
    </row>
    <row r="26" ht="13.5" thickBot="1">
      <c r="D26" s="16" t="s">
        <v>46</v>
      </c>
    </row>
    <row r="27" spans="1:4" ht="29.25" customHeight="1">
      <c r="A27" s="385" t="s">
        <v>178</v>
      </c>
      <c r="B27" s="386"/>
      <c r="C27" s="410"/>
      <c r="D27" s="411"/>
    </row>
    <row r="28" spans="1:4" ht="29.25" customHeight="1">
      <c r="A28" s="381" t="s">
        <v>179</v>
      </c>
      <c r="B28" s="382"/>
      <c r="C28" s="395"/>
      <c r="D28" s="396"/>
    </row>
    <row r="29" spans="1:4" ht="29.25" customHeight="1">
      <c r="A29" s="381" t="s">
        <v>186</v>
      </c>
      <c r="B29" s="382"/>
      <c r="C29" s="388"/>
      <c r="D29" s="389"/>
    </row>
    <row r="30" spans="1:4" ht="29.25" customHeight="1">
      <c r="A30" s="381" t="s">
        <v>180</v>
      </c>
      <c r="B30" s="387"/>
      <c r="C30" s="400" t="e">
        <f>E22/C27</f>
        <v>#DIV/0!</v>
      </c>
      <c r="D30" s="401"/>
    </row>
    <row r="31" spans="1:5" ht="29.25" customHeight="1">
      <c r="A31" s="381" t="s">
        <v>168</v>
      </c>
      <c r="B31" s="387"/>
      <c r="C31" s="400" t="e">
        <f>C28*C30</f>
        <v>#DIV/0!</v>
      </c>
      <c r="D31" s="401"/>
      <c r="E31" t="s">
        <v>64</v>
      </c>
    </row>
    <row r="32" spans="1:5" ht="29.25" customHeight="1">
      <c r="A32" s="381" t="s">
        <v>169</v>
      </c>
      <c r="B32" s="387"/>
      <c r="C32" s="402"/>
      <c r="D32" s="403"/>
      <c r="E32" t="s">
        <v>116</v>
      </c>
    </row>
    <row r="33" spans="1:5" ht="29.25" customHeight="1">
      <c r="A33" s="381" t="s">
        <v>181</v>
      </c>
      <c r="B33" s="387"/>
      <c r="C33" s="408">
        <f>'III.P2 rozpocet_Partner2'!F95+'III.P2 rozpocet_Partner2'!F107+'III.P2 rozpocet_Partner2'!F121+'III.P2 rozpocet_Partner2'!F126</f>
        <v>0</v>
      </c>
      <c r="D33" s="409"/>
      <c r="E33" t="s">
        <v>117</v>
      </c>
    </row>
    <row r="34" spans="1:5" s="89" customFormat="1" ht="29.25" customHeight="1">
      <c r="A34" s="381" t="s">
        <v>182</v>
      </c>
      <c r="B34" s="382"/>
      <c r="C34" s="383">
        <f>C32+C33</f>
        <v>0</v>
      </c>
      <c r="D34" s="384"/>
      <c r="E34" s="89" t="s">
        <v>119</v>
      </c>
    </row>
    <row r="35" spans="1:5" s="89" customFormat="1" ht="29.25" customHeight="1">
      <c r="A35" s="381" t="s">
        <v>183</v>
      </c>
      <c r="B35" s="382"/>
      <c r="C35" s="383">
        <f>'III.P2 rozpocet_Partner2'!F86</f>
        <v>0</v>
      </c>
      <c r="D35" s="384"/>
      <c r="E35" s="89" t="s">
        <v>118</v>
      </c>
    </row>
    <row r="36" spans="1:5" s="89" customFormat="1" ht="29.25" customHeight="1">
      <c r="A36" s="397" t="s">
        <v>184</v>
      </c>
      <c r="B36" s="382"/>
      <c r="C36" s="383">
        <f>C34+C35</f>
        <v>0</v>
      </c>
      <c r="D36" s="384"/>
      <c r="E36" s="89" t="s">
        <v>142</v>
      </c>
    </row>
    <row r="37" spans="1:5" s="89" customFormat="1" ht="29.25" customHeight="1" thickBot="1">
      <c r="A37" s="398" t="s">
        <v>185</v>
      </c>
      <c r="B37" s="399"/>
      <c r="C37" s="393" t="e">
        <f>IF(C34/C36&gt;0.2,"zníž nepriame výdavky",C34/C36)</f>
        <v>#DIV/0!</v>
      </c>
      <c r="D37" s="394"/>
      <c r="E37" s="284" t="s">
        <v>120</v>
      </c>
    </row>
  </sheetData>
  <sheetProtection/>
  <mergeCells count="34"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14:A15"/>
    <mergeCell ref="B14:B15"/>
    <mergeCell ref="C14:E14"/>
    <mergeCell ref="A27:B27"/>
    <mergeCell ref="C27:D27"/>
    <mergeCell ref="A28:B28"/>
    <mergeCell ref="C28:D28"/>
    <mergeCell ref="C3:E3"/>
    <mergeCell ref="C4:E4"/>
    <mergeCell ref="C5:E5"/>
    <mergeCell ref="A8:E8"/>
    <mergeCell ref="A2:B2"/>
    <mergeCell ref="A3:B3"/>
    <mergeCell ref="A4:B4"/>
    <mergeCell ref="A5:B5"/>
    <mergeCell ref="C2:E2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3"/>
  <headerFooter alignWithMargins="0">
    <oddHeader>&amp;R&amp;"Arial CE,Kurzíva"&amp;8Príloha č. 1 k Žiadosti o NFP v rámci Programu Aktívne občianstvo a inklúzia</oddHeader>
  </headerFooter>
  <rowBreaks count="1" manualBreakCount="1">
    <brk id="39" max="255" man="1"/>
  </rowBreaks>
  <colBreaks count="1" manualBreakCount="1">
    <brk id="6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90" zoomScaleNormal="85" zoomScaleSheetLayoutView="90" zoomScalePageLayoutView="0" workbookViewId="0" topLeftCell="A1">
      <pane xSplit="1" ySplit="7" topLeftCell="B8" activePane="bottomRight" state="frozen"/>
      <selection pane="topLeft" activeCell="C20" sqref="C20:G20"/>
      <selection pane="topRight" activeCell="C20" sqref="C20:G20"/>
      <selection pane="bottomLeft" activeCell="C20" sqref="C20:G20"/>
      <selection pane="bottomRight" activeCell="C31" sqref="C31:H31"/>
    </sheetView>
  </sheetViews>
  <sheetFormatPr defaultColWidth="9.00390625" defaultRowHeight="12.75"/>
  <cols>
    <col min="1" max="1" width="39.625" style="0" customWidth="1"/>
    <col min="2" max="2" width="12.625" style="0" bestFit="1" customWidth="1"/>
    <col min="3" max="9" width="11.375" style="0" bestFit="1" customWidth="1"/>
    <col min="10" max="10" width="11.125" style="0" customWidth="1"/>
    <col min="11" max="11" width="2.625" style="0" customWidth="1"/>
    <col min="12" max="12" width="10.25390625" style="0" customWidth="1"/>
    <col min="13" max="14" width="10.25390625" style="0" bestFit="1" customWidth="1"/>
  </cols>
  <sheetData>
    <row r="1" ht="12.75">
      <c r="A1" t="s">
        <v>124</v>
      </c>
    </row>
    <row r="3" spans="1:10" s="4" customFormat="1" ht="12.75">
      <c r="A3" s="137" t="s">
        <v>136</v>
      </c>
      <c r="B3" s="414">
        <f>Zhrnutie_rozpoctu!C8</f>
        <v>0</v>
      </c>
      <c r="C3" s="414"/>
      <c r="D3" s="414"/>
      <c r="E3" s="414"/>
      <c r="F3" s="414"/>
      <c r="G3" s="414"/>
      <c r="H3" s="414"/>
      <c r="I3" s="414"/>
      <c r="J3" s="414"/>
    </row>
    <row r="4" spans="1:10" s="4" customFormat="1" ht="12.75">
      <c r="A4" s="32" t="s">
        <v>65</v>
      </c>
      <c r="B4" s="414">
        <f>Zhrnutie_rozpoctu!C9</f>
        <v>0</v>
      </c>
      <c r="C4" s="414"/>
      <c r="D4" s="414"/>
      <c r="E4" s="414"/>
      <c r="F4" s="414"/>
      <c r="G4" s="414"/>
      <c r="H4" s="414"/>
      <c r="I4" s="414"/>
      <c r="J4" s="414"/>
    </row>
    <row r="5" spans="1:12" s="4" customFormat="1" ht="12.75">
      <c r="A5" s="32" t="s">
        <v>191</v>
      </c>
      <c r="B5" s="414" t="str">
        <f>Zhrnutie_rozpoctu!C10</f>
        <v>Vyberte z možností</v>
      </c>
      <c r="C5" s="414"/>
      <c r="D5" s="414"/>
      <c r="E5" s="414"/>
      <c r="F5" s="414"/>
      <c r="G5" s="414"/>
      <c r="H5" s="414"/>
      <c r="I5" s="414"/>
      <c r="J5" s="414"/>
      <c r="L5" s="242" t="s">
        <v>64</v>
      </c>
    </row>
    <row r="6" spans="3:10" ht="10.5" customHeight="1" thickBot="1">
      <c r="C6" s="90" t="s">
        <v>64</v>
      </c>
      <c r="D6" s="90"/>
      <c r="E6" s="90"/>
      <c r="F6" s="90"/>
      <c r="G6" s="89"/>
      <c r="H6" s="89"/>
      <c r="I6" s="89"/>
      <c r="J6" s="89"/>
    </row>
    <row r="7" spans="1:12" ht="26.25" customHeight="1">
      <c r="A7" s="418" t="s">
        <v>106</v>
      </c>
      <c r="B7" s="418" t="s">
        <v>93</v>
      </c>
      <c r="C7" s="415" t="s">
        <v>200</v>
      </c>
      <c r="D7" s="416"/>
      <c r="E7" s="416"/>
      <c r="F7" s="416"/>
      <c r="G7" s="416"/>
      <c r="H7" s="416"/>
      <c r="I7" s="417"/>
      <c r="J7" s="420" t="s">
        <v>94</v>
      </c>
      <c r="L7" s="197"/>
    </row>
    <row r="8" spans="1:12" ht="24" customHeight="1">
      <c r="A8" s="419"/>
      <c r="B8" s="419"/>
      <c r="C8" s="269" t="s">
        <v>204</v>
      </c>
      <c r="D8" s="244" t="s">
        <v>203</v>
      </c>
      <c r="E8" s="244" t="s">
        <v>201</v>
      </c>
      <c r="F8" s="244" t="s">
        <v>205</v>
      </c>
      <c r="G8" s="244" t="s">
        <v>206</v>
      </c>
      <c r="H8" s="244" t="s">
        <v>202</v>
      </c>
      <c r="I8" s="270" t="s">
        <v>207</v>
      </c>
      <c r="J8" s="421"/>
      <c r="L8" s="197"/>
    </row>
    <row r="9" spans="1:12" ht="40.5" customHeight="1">
      <c r="A9" s="250" t="s">
        <v>199</v>
      </c>
      <c r="B9" s="283"/>
      <c r="C9" s="285"/>
      <c r="D9" s="286"/>
      <c r="E9" s="286"/>
      <c r="F9" s="286"/>
      <c r="G9" s="286"/>
      <c r="H9" s="286"/>
      <c r="I9" s="287"/>
      <c r="J9" s="264"/>
      <c r="L9" s="445"/>
    </row>
    <row r="10" spans="1:10" s="92" customFormat="1" ht="30.75" customHeight="1">
      <c r="A10" s="250" t="s">
        <v>208</v>
      </c>
      <c r="B10" s="261">
        <f>COUNTIF(C9:I9,"&gt;0")</f>
        <v>0</v>
      </c>
      <c r="C10" s="278"/>
      <c r="D10" s="91"/>
      <c r="E10" s="91"/>
      <c r="F10" s="91"/>
      <c r="G10" s="91"/>
      <c r="H10" s="91"/>
      <c r="I10" s="279"/>
      <c r="J10" s="245"/>
    </row>
    <row r="11" spans="1:10" s="92" customFormat="1" ht="15">
      <c r="A11" s="251" t="s">
        <v>57</v>
      </c>
      <c r="B11" s="260">
        <f>Zhrnutie_rozpoctu!C12</f>
        <v>24</v>
      </c>
      <c r="C11" s="447" t="str">
        <f>IF((C9+D9+E9+F9+G9+H9+I9)=B11," ","oprav počet mesiacov v reportovacich obdobiach")</f>
        <v>oprav počet mesiacov v reportovacich obdobiach</v>
      </c>
      <c r="D11" s="91"/>
      <c r="E11" s="91"/>
      <c r="F11" s="91"/>
      <c r="G11" s="91"/>
      <c r="H11" s="91"/>
      <c r="I11" s="279" t="s">
        <v>64</v>
      </c>
      <c r="J11" s="245"/>
    </row>
    <row r="12" spans="1:10" s="92" customFormat="1" ht="30.75" customHeight="1">
      <c r="A12" s="251" t="s">
        <v>95</v>
      </c>
      <c r="B12" s="262">
        <v>0.1</v>
      </c>
      <c r="C12" s="280"/>
      <c r="D12" s="281"/>
      <c r="E12" s="281"/>
      <c r="F12" s="281"/>
      <c r="G12" s="281"/>
      <c r="H12" s="281"/>
      <c r="I12" s="282"/>
      <c r="J12" s="245"/>
    </row>
    <row r="13" spans="1:12" ht="13.5" thickBot="1">
      <c r="A13" s="93"/>
      <c r="B13" s="93"/>
      <c r="C13" s="94"/>
      <c r="D13" s="95"/>
      <c r="E13" s="96"/>
      <c r="F13" s="97"/>
      <c r="G13" s="96"/>
      <c r="H13" s="96"/>
      <c r="I13" s="265"/>
      <c r="J13" s="265"/>
      <c r="L13" s="110"/>
    </row>
    <row r="14" spans="1:13" ht="15.75" thickBot="1">
      <c r="A14" s="252" t="s">
        <v>96</v>
      </c>
      <c r="B14" s="98">
        <f>B16+B21</f>
        <v>0</v>
      </c>
      <c r="C14" s="100">
        <f>C16+C21</f>
        <v>0</v>
      </c>
      <c r="D14" s="101">
        <f>D16+D21</f>
        <v>0</v>
      </c>
      <c r="E14" s="101">
        <f aca="true" t="shared" si="0" ref="E14:J14">E16+E21</f>
        <v>0</v>
      </c>
      <c r="F14" s="102">
        <f t="shared" si="0"/>
        <v>0</v>
      </c>
      <c r="G14" s="101">
        <f t="shared" si="0"/>
        <v>0</v>
      </c>
      <c r="H14" s="101">
        <f t="shared" si="0"/>
        <v>0</v>
      </c>
      <c r="I14" s="103">
        <f t="shared" si="0"/>
        <v>0</v>
      </c>
      <c r="J14" s="246">
        <f t="shared" si="0"/>
        <v>0</v>
      </c>
      <c r="K14" s="146"/>
      <c r="L14" s="110"/>
      <c r="M14" s="146"/>
    </row>
    <row r="15" spans="1:12" ht="12.75">
      <c r="A15" s="105"/>
      <c r="B15" s="106"/>
      <c r="C15" s="108"/>
      <c r="D15" s="109"/>
      <c r="E15" s="110"/>
      <c r="F15" s="111"/>
      <c r="G15" s="276"/>
      <c r="H15" s="110"/>
      <c r="I15" s="271"/>
      <c r="J15" s="247"/>
      <c r="L15" s="110"/>
    </row>
    <row r="16" spans="1:12" s="113" customFormat="1" ht="30">
      <c r="A16" s="253" t="s">
        <v>198</v>
      </c>
      <c r="B16" s="112">
        <f>B27*(1-B12)</f>
        <v>0</v>
      </c>
      <c r="C16" s="114">
        <f>SUM(C17:C20)</f>
        <v>0</v>
      </c>
      <c r="D16" s="109">
        <f aca="true" t="shared" si="1" ref="D16:J16">SUM(D18:D20)</f>
        <v>0</v>
      </c>
      <c r="E16" s="109">
        <f t="shared" si="1"/>
        <v>0</v>
      </c>
      <c r="F16" s="111">
        <f t="shared" si="1"/>
        <v>0</v>
      </c>
      <c r="G16" s="109">
        <f t="shared" si="1"/>
        <v>0</v>
      </c>
      <c r="H16" s="109">
        <f t="shared" si="1"/>
        <v>0</v>
      </c>
      <c r="I16" s="272">
        <f t="shared" si="1"/>
        <v>0</v>
      </c>
      <c r="J16" s="247">
        <f t="shared" si="1"/>
        <v>0</v>
      </c>
      <c r="K16" s="146"/>
      <c r="L16" s="110"/>
    </row>
    <row r="17" spans="1:12" ht="12.75">
      <c r="A17" s="254" t="s">
        <v>102</v>
      </c>
      <c r="B17" s="112"/>
      <c r="C17" s="114">
        <f>(1-B12)*(C27+D27)</f>
        <v>0</v>
      </c>
      <c r="D17" s="109"/>
      <c r="E17" s="109"/>
      <c r="F17" s="111"/>
      <c r="G17" s="109"/>
      <c r="H17" s="111"/>
      <c r="I17" s="272"/>
      <c r="J17" s="247"/>
      <c r="L17" s="110"/>
    </row>
    <row r="18" spans="1:14" ht="12.75">
      <c r="A18" s="254" t="s">
        <v>101</v>
      </c>
      <c r="B18" s="112"/>
      <c r="C18" s="114"/>
      <c r="D18" s="109">
        <f>IF(((1-B12)*E27+C17)&gt;0.9*$B$16,0.9*$B$16-(C17),((1-B12)*E27))</f>
        <v>0</v>
      </c>
      <c r="E18" s="109">
        <f>IF(((1-B12)*F27+D18+C17)&gt;0.9*$B$16,0.9*$B$16-(D18+C17),((1-B12)*F27))</f>
        <v>0</v>
      </c>
      <c r="F18" s="196">
        <f>IF(((1-B12)*G27+E18+D18+C17)&gt;0.9*$B$16,0.9*$B$16-(E18+D18+C17),((1-B12)*G27))</f>
        <v>0</v>
      </c>
      <c r="G18" s="109">
        <f>IF(((1-B12)*I27+F18+E18+D18+C17)&gt;0.9*$B$16,0.9*$B$16-(F18+E18+D18+C17),((1-B12)*I27))</f>
        <v>0</v>
      </c>
      <c r="H18" s="109">
        <f>IF(((1-B12)*J27+G18+F18+E18+C17+D18)&gt;0.9*$B$16,0.9*$B$16-(G18+F18+E18+C17+D18),((1-B12)*J27))</f>
        <v>0</v>
      </c>
      <c r="I18" s="272">
        <v>0</v>
      </c>
      <c r="J18" s="247"/>
      <c r="K18" s="115"/>
      <c r="L18" s="110"/>
      <c r="M18" s="146"/>
      <c r="N18" s="146"/>
    </row>
    <row r="19" spans="1:12" ht="12.75">
      <c r="A19" s="446" t="s">
        <v>216</v>
      </c>
      <c r="B19" s="112"/>
      <c r="C19" s="114"/>
      <c r="D19" s="109"/>
      <c r="E19" s="109"/>
      <c r="F19" s="111"/>
      <c r="G19" s="109"/>
      <c r="H19" s="111"/>
      <c r="I19" s="272"/>
      <c r="J19" s="247">
        <f>B16*0.1</f>
        <v>0</v>
      </c>
      <c r="K19" s="146"/>
      <c r="L19" s="110"/>
    </row>
    <row r="20" spans="1:12" ht="12.75">
      <c r="A20" s="254"/>
      <c r="B20" s="112"/>
      <c r="C20" s="114"/>
      <c r="D20" s="109"/>
      <c r="E20" s="109"/>
      <c r="F20" s="111"/>
      <c r="G20" s="109"/>
      <c r="H20" s="111"/>
      <c r="I20" s="272"/>
      <c r="J20" s="247"/>
      <c r="K20" s="146"/>
      <c r="L20" s="110"/>
    </row>
    <row r="21" spans="1:13" s="113" customFormat="1" ht="15">
      <c r="A21" s="255" t="s">
        <v>129</v>
      </c>
      <c r="B21" s="263">
        <f>B27*B12</f>
        <v>0</v>
      </c>
      <c r="C21" s="108">
        <f>IF(0&lt;$B$10,IF($B$10&lt;2,C27*$B$12+$J$19,(C27)*$B$12),0)</f>
        <v>0</v>
      </c>
      <c r="D21" s="109">
        <f>IF(1&lt;$B$10,IF($B$10&lt;3,D27*$B$12+$J$19,(D27)*$B$12),0)</f>
        <v>0</v>
      </c>
      <c r="E21" s="109">
        <f>IF(2&lt;$B$10,IF($B$10&lt;4,E27*$B$12+$J$19,(E27)*$B$12),0)</f>
        <v>0</v>
      </c>
      <c r="F21" s="109">
        <f>IF(3&lt;$B$10,IF($B$10&lt;5,F27*$B$12+$J$19,(F27)*$B$12),0)</f>
        <v>0</v>
      </c>
      <c r="G21" s="109">
        <f>IF(4&lt;$B$10,IF($B$10&lt;6,G27*$B$12+$J$19,(G27)*$B$12),0)</f>
        <v>0</v>
      </c>
      <c r="H21" s="109">
        <f>IF(5&lt;$B$10,IF($B$10&lt;7,H27*$B$12+$J$19,(H27)*$B$12),0)</f>
        <v>0</v>
      </c>
      <c r="I21" s="272">
        <f>IF(6&lt;$B$10,IF($B$10&lt;8,I27*$B$12+$J$19,(I27)*$B$12),0)</f>
        <v>0</v>
      </c>
      <c r="J21" s="247">
        <f>-J19</f>
        <v>0</v>
      </c>
      <c r="K21" s="146"/>
      <c r="L21" s="110"/>
      <c r="M21" s="146"/>
    </row>
    <row r="22" spans="1:12" ht="12.75">
      <c r="A22" s="195" t="s">
        <v>130</v>
      </c>
      <c r="B22" s="93"/>
      <c r="C22" s="114"/>
      <c r="D22" s="109"/>
      <c r="E22" s="109"/>
      <c r="F22" s="111"/>
      <c r="G22" s="109"/>
      <c r="H22" s="111"/>
      <c r="I22" s="272"/>
      <c r="J22" s="247"/>
      <c r="K22" s="146"/>
      <c r="L22" s="110"/>
    </row>
    <row r="23" spans="1:12" ht="12.75">
      <c r="A23" s="195" t="s">
        <v>131</v>
      </c>
      <c r="B23" s="138"/>
      <c r="C23" s="108"/>
      <c r="D23" s="109"/>
      <c r="E23" s="110"/>
      <c r="F23" s="111"/>
      <c r="G23" s="109"/>
      <c r="H23" s="111"/>
      <c r="I23" s="272"/>
      <c r="J23" s="247"/>
      <c r="K23" s="146"/>
      <c r="L23" s="110"/>
    </row>
    <row r="24" spans="1:12" ht="25.5">
      <c r="A24" s="195" t="s">
        <v>197</v>
      </c>
      <c r="B24" s="138"/>
      <c r="C24" s="108"/>
      <c r="D24" s="109"/>
      <c r="E24" s="110"/>
      <c r="F24" s="111"/>
      <c r="G24" s="109"/>
      <c r="H24" s="111"/>
      <c r="I24" s="272"/>
      <c r="J24" s="247"/>
      <c r="K24" s="146"/>
      <c r="L24" s="110"/>
    </row>
    <row r="25" spans="1:12" ht="13.5" thickBot="1">
      <c r="A25" s="160"/>
      <c r="B25" s="139"/>
      <c r="C25" s="128"/>
      <c r="D25" s="129"/>
      <c r="E25" s="140"/>
      <c r="F25" s="130"/>
      <c r="G25" s="109"/>
      <c r="H25" s="111"/>
      <c r="I25" s="272"/>
      <c r="J25" s="247"/>
      <c r="L25" s="110"/>
    </row>
    <row r="26" spans="1:12" ht="27.75" customHeight="1" thickBot="1">
      <c r="A26" s="256"/>
      <c r="B26" s="106"/>
      <c r="C26" s="107"/>
      <c r="D26" s="116"/>
      <c r="E26" s="117"/>
      <c r="F26" s="118"/>
      <c r="G26" s="119"/>
      <c r="H26" s="119"/>
      <c r="I26" s="273"/>
      <c r="J26" s="266"/>
      <c r="L26" s="110"/>
    </row>
    <row r="27" spans="1:12" ht="15.75" thickBot="1">
      <c r="A27" s="252" t="s">
        <v>103</v>
      </c>
      <c r="B27" s="98">
        <f aca="true" t="shared" si="2" ref="B27:J27">B29+B31</f>
        <v>0</v>
      </c>
      <c r="C27" s="99">
        <f t="shared" si="2"/>
        <v>0</v>
      </c>
      <c r="D27" s="101">
        <f t="shared" si="2"/>
        <v>0</v>
      </c>
      <c r="E27" s="101">
        <f t="shared" si="2"/>
        <v>0</v>
      </c>
      <c r="F27" s="101">
        <f t="shared" si="2"/>
        <v>0</v>
      </c>
      <c r="G27" s="101">
        <f t="shared" si="2"/>
        <v>0</v>
      </c>
      <c r="H27" s="101">
        <f t="shared" si="2"/>
        <v>0</v>
      </c>
      <c r="I27" s="103">
        <f t="shared" si="2"/>
        <v>0</v>
      </c>
      <c r="J27" s="246">
        <f t="shared" si="2"/>
        <v>0</v>
      </c>
      <c r="K27" s="146"/>
      <c r="L27" s="110"/>
    </row>
    <row r="28" spans="1:12" ht="15.75" thickBot="1">
      <c r="A28" s="257"/>
      <c r="B28" s="135"/>
      <c r="C28" s="132"/>
      <c r="D28" s="133"/>
      <c r="E28" s="133"/>
      <c r="F28" s="134"/>
      <c r="G28" s="133"/>
      <c r="H28" s="134"/>
      <c r="I28" s="274"/>
      <c r="J28" s="267"/>
      <c r="L28" s="110"/>
    </row>
    <row r="29" spans="1:13" s="120" customFormat="1" ht="14.25">
      <c r="A29" s="136" t="str">
        <f>Celkovy_rozpocet_projektu!A13</f>
        <v>I. PRIAME VÝDAVKY PROJEKTU </v>
      </c>
      <c r="B29" s="121">
        <f>Celkovy_rozpocet_projektu!F44</f>
        <v>0</v>
      </c>
      <c r="C29" s="288"/>
      <c r="D29" s="289"/>
      <c r="E29" s="289"/>
      <c r="F29" s="289"/>
      <c r="G29" s="289"/>
      <c r="H29" s="289"/>
      <c r="I29" s="290"/>
      <c r="J29" s="248"/>
      <c r="K29" s="122"/>
      <c r="L29" s="110">
        <f>B29-C29-D29-E29-F29-G29</f>
        <v>0</v>
      </c>
      <c r="M29" s="277"/>
    </row>
    <row r="30" spans="1:13" s="38" customFormat="1" ht="13.5" thickBot="1">
      <c r="A30" s="258"/>
      <c r="B30" s="123"/>
      <c r="C30" s="124"/>
      <c r="D30" s="125"/>
      <c r="E30" s="125"/>
      <c r="F30" s="126"/>
      <c r="G30" s="125"/>
      <c r="H30" s="126"/>
      <c r="I30" s="275"/>
      <c r="J30" s="268"/>
      <c r="K30" s="122"/>
      <c r="L30" s="110"/>
      <c r="M30" s="277"/>
    </row>
    <row r="31" spans="1:13" s="120" customFormat="1" ht="14.25">
      <c r="A31" s="136" t="str">
        <f>Celkovy_rozpocet_projektu!A47</f>
        <v>II. NEPRIAME VÝDAVKY PROJEKTU </v>
      </c>
      <c r="B31" s="127">
        <f>Celkovy_rozpocet_projektu!F67</f>
        <v>0</v>
      </c>
      <c r="C31" s="288"/>
      <c r="D31" s="289"/>
      <c r="E31" s="289"/>
      <c r="F31" s="289"/>
      <c r="G31" s="289"/>
      <c r="H31" s="289"/>
      <c r="I31" s="290"/>
      <c r="J31" s="248"/>
      <c r="K31" s="122"/>
      <c r="L31" s="110">
        <f>SUM(C31:G31)</f>
        <v>0</v>
      </c>
      <c r="M31" s="277"/>
    </row>
    <row r="32" spans="1:12" s="38" customFormat="1" ht="13.5" thickBot="1">
      <c r="A32" s="258"/>
      <c r="B32" s="123"/>
      <c r="C32" s="124"/>
      <c r="D32" s="125"/>
      <c r="E32" s="125"/>
      <c r="F32" s="126"/>
      <c r="G32" s="125"/>
      <c r="H32" s="126"/>
      <c r="I32" s="275"/>
      <c r="J32" s="268"/>
      <c r="L32" s="110"/>
    </row>
    <row r="33" spans="1:12" ht="30.75" thickBot="1">
      <c r="A33" s="259" t="s">
        <v>143</v>
      </c>
      <c r="B33" s="131">
        <f>B14-B27</f>
        <v>0</v>
      </c>
      <c r="C33" s="198">
        <f>C14-C27</f>
        <v>0</v>
      </c>
      <c r="D33" s="199">
        <f aca="true" t="shared" si="3" ref="D33:I33">C33+D14-D27</f>
        <v>0</v>
      </c>
      <c r="E33" s="199">
        <f t="shared" si="3"/>
        <v>0</v>
      </c>
      <c r="F33" s="199">
        <f t="shared" si="3"/>
        <v>0</v>
      </c>
      <c r="G33" s="199">
        <f t="shared" si="3"/>
        <v>0</v>
      </c>
      <c r="H33" s="199">
        <f t="shared" si="3"/>
        <v>0</v>
      </c>
      <c r="I33" s="200">
        <f t="shared" si="3"/>
        <v>0</v>
      </c>
      <c r="J33" s="249">
        <f>J14-J27</f>
        <v>0</v>
      </c>
      <c r="L33" s="110"/>
    </row>
    <row r="34" spans="2:10" ht="12.75">
      <c r="B34" s="104"/>
      <c r="C34" s="104"/>
      <c r="D34" s="104"/>
      <c r="E34" s="104"/>
      <c r="F34" s="104"/>
      <c r="G34" s="104"/>
      <c r="H34" s="104"/>
      <c r="I34" s="104"/>
      <c r="J34" s="104"/>
    </row>
    <row r="35" ht="12.75">
      <c r="A35" s="7" t="s">
        <v>64</v>
      </c>
    </row>
    <row r="37" ht="12.75">
      <c r="H37" s="243">
        <f>SUM(C9:I9)</f>
        <v>0</v>
      </c>
    </row>
    <row r="38" ht="12.75">
      <c r="C38" t="s">
        <v>64</v>
      </c>
    </row>
    <row r="39" ht="12.75">
      <c r="C39" t="s">
        <v>64</v>
      </c>
    </row>
    <row r="40" ht="12.75">
      <c r="C40" s="146"/>
    </row>
    <row r="41" ht="12.75">
      <c r="C41" t="s">
        <v>64</v>
      </c>
    </row>
  </sheetData>
  <sheetProtection/>
  <mergeCells count="7">
    <mergeCell ref="B3:J3"/>
    <mergeCell ref="B4:J4"/>
    <mergeCell ref="B5:J5"/>
    <mergeCell ref="C7:I7"/>
    <mergeCell ref="A7:A8"/>
    <mergeCell ref="B7:B8"/>
    <mergeCell ref="J7:J8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landscape" paperSize="9" scale="74" r:id="rId1"/>
  <headerFooter alignWithMargins="0">
    <oddHeader>&amp;R&amp;"Arial CE,Kurzíva"&amp;8Príloha č. 1 k Žiadosti o NFP v rámci Programu Aktívne občianstvo a inklúzia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Gallo</dc:creator>
  <cp:keywords/>
  <dc:description/>
  <cp:lastModifiedBy>Livia</cp:lastModifiedBy>
  <cp:lastPrinted>2013-01-09T09:29:19Z</cp:lastPrinted>
  <dcterms:created xsi:type="dcterms:W3CDTF">2003-05-25T13:23:58Z</dcterms:created>
  <dcterms:modified xsi:type="dcterms:W3CDTF">2013-02-26T14:24:57Z</dcterms:modified>
  <cp:category/>
  <cp:version/>
  <cp:contentType/>
  <cp:contentStatus/>
</cp:coreProperties>
</file>